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40" windowWidth="15195" windowHeight="11025" activeTab="0"/>
  </bookViews>
  <sheets>
    <sheet name="ДОХОДЫ" sheetId="1" r:id="rId1"/>
    <sheet name="РАСХОДЫ" sheetId="2" r:id="rId2"/>
    <sheet name="ИСТОЧНИКИ" sheetId="3" r:id="rId3"/>
  </sheets>
  <definedNames/>
  <calcPr fullCalcOnLoad="1" refMode="R1C1"/>
</workbook>
</file>

<file path=xl/sharedStrings.xml><?xml version="1.0" encoding="utf-8"?>
<sst xmlns="http://schemas.openxmlformats.org/spreadsheetml/2006/main" count="507" uniqueCount="353">
  <si>
    <t>ОТЧЕТ ОБ ИСПОЛНЕНИИ БЮДЖЕТА</t>
  </si>
  <si>
    <t>1. ДОХОДЫ БЮДЖЕТА</t>
  </si>
  <si>
    <t>Наименование показателя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</si>
  <si>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</si>
  <si>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</si>
  <si>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</si>
  <si>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</si>
  <si>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Доходы бюджета - ИТОГО</t>
  </si>
  <si>
    <t>х</t>
  </si>
  <si>
    <r>
      <t>в том числе:</t>
    </r>
    <r>
      <rPr>
        <sz val="9"/>
        <rFont val="Arial"/>
        <family val="2"/>
      </rPr>
      <t xml:space="preserve">                 </t>
    </r>
    <r>
      <rPr>
        <b/>
        <sz val="9"/>
        <rFont val="Arial"/>
        <family val="2"/>
      </rPr>
      <t xml:space="preserve"> НАЛОГОВЫЕ И НЕНАЛОГОВЫЕ ДОХОДЫ</t>
    </r>
  </si>
  <si>
    <t>000 1 00 00000 00 0000 000</t>
  </si>
  <si>
    <t>НАЛОГИ НА СОВОКУПНЫЙ ДОХОД</t>
  </si>
  <si>
    <t>000 1 05 00000 00 0000 000</t>
  </si>
  <si>
    <t>000 1 05 01000 00 0000 110</t>
  </si>
  <si>
    <t>Налог, взимаемый с налогоплательщиков, выбравших в качестве объекта налогообложения доходы</t>
  </si>
  <si>
    <t>000 1 05 01010 01 0000 110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</si>
  <si>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</si>
  <si>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000 1 05 01020 01 0000 110</t>
  </si>
  <si>
    <t>Единый налог на вмененный доход для отдельных видов деятельности</t>
  </si>
  <si>
    <t>000 1 05 02000 02 0000 110</t>
  </si>
  <si>
    <t>НАЛОГИ НА ИМУЩЕСТВО</t>
  </si>
  <si>
    <t>000 1 06 00000 00 0000 000</t>
  </si>
  <si>
    <t>000 1 06 01000 00 0000 110</t>
  </si>
  <si>
    <t>000 1 06 01010 03 0000 110</t>
  </si>
  <si>
    <t>ЗАДОЛЖЕННОСТЬ И ПЕРЕРАСЧЕТЫ ПО ОТМЕНЕННЫМ НАЛОГАМ, СБОРАМ И ИНЫМ ОБЯЗАТЕЛЬНЫМ ПЛАТЕЖАМ</t>
  </si>
  <si>
    <t>000 1 09 00000 00 0000 000</t>
  </si>
  <si>
    <t>000 1 09 04000 00 0000 110</t>
  </si>
  <si>
    <t>Налог с имущества, переходящего в порядке наследования или дарения</t>
  </si>
  <si>
    <t>000 1 09 04040 01 0000 110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</si>
  <si>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</si>
  <si>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</si>
  <si>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</si>
  <si>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</si>
  <si>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Прочие поступления от денежных взысканий (штрафов) и иных сумм в возмещение ущерба</t>
  </si>
  <si>
    <t>000 1 16 90000 00 0000 000</t>
  </si>
  <si>
    <t>000 1 16 90030 03 0000 140</t>
  </si>
  <si>
    <t>000 2 00 00000 00 0000 000</t>
  </si>
  <si>
    <t>000 2 02 00000 00 0000 000</t>
  </si>
  <si>
    <t>Субвенции бюджетам субъектов Российской Федерации и муниципальных образований</t>
  </si>
  <si>
    <t>000 2 02 03000 00 0000 151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</si>
  <si>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</si>
  <si>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</si>
  <si>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000 2 02 03024 03 0000 151</t>
  </si>
  <si>
    <t>2. РАСХОДЫ БЮДЖЕТА</t>
  </si>
  <si>
    <t>Код расхода
по бюджетной классификации</t>
  </si>
  <si>
    <t>Расходы бюджета - всего</t>
  </si>
  <si>
    <t>в том числе: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</si>
  <si>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</si>
  <si>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органов местного самоуправления</t>
  </si>
  <si>
    <t>Заработная плата</t>
  </si>
  <si>
    <t>Начисления на выплаты по оплате труда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</si>
  <si>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</si>
  <si>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Услуги связи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</si>
  <si>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</si>
  <si>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</si>
  <si>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</si>
  <si>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</si>
  <si>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</si>
  <si>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</si>
  <si>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</si>
  <si>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</si>
  <si>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</si>
  <si>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Реализация государственных функций, связанных с общегосударственным управлением</t>
  </si>
  <si>
    <t>Защита населения и территории от чрезвычайных ситуаций природного и техногенного характера, гражданская оборона</t>
  </si>
  <si>
    <t>Мероприятия по гражданской обороне</t>
  </si>
  <si>
    <t>Благоустройство</t>
  </si>
  <si>
    <t>Молодежная политика и оздоровление детей</t>
  </si>
  <si>
    <t xml:space="preserve">Культура </t>
  </si>
  <si>
    <t>Периодическая печать и издательства</t>
  </si>
  <si>
    <t>Физическая культура и спорт</t>
  </si>
  <si>
    <t>Охрана семьи и детства</t>
  </si>
  <si>
    <t>Пособия по социальной помощи населению</t>
  </si>
  <si>
    <t>Результат кассового исполнения бюджета (дефицит/профицит)</t>
  </si>
  <si>
    <t>000 0100 0000000 000 000</t>
  </si>
  <si>
    <t>000 0102 0000000 000 000</t>
  </si>
  <si>
    <t>000 0102 0020000 000 000</t>
  </si>
  <si>
    <t>000 0103 0000000 000 000</t>
  </si>
  <si>
    <t>000 0103 0020000 000 000</t>
  </si>
  <si>
    <t>000 0103 0000000 000 213</t>
  </si>
  <si>
    <t>000 0103 0000000 000 221</t>
  </si>
  <si>
    <t>000 0103 0000000 000 223</t>
  </si>
  <si>
    <t>000 0103 0000000 000 224</t>
  </si>
  <si>
    <t>000 0103 0000000 000 225</t>
  </si>
  <si>
    <t>000 0103 0000000 000 226</t>
  </si>
  <si>
    <t>000 0103 0000000 000 290</t>
  </si>
  <si>
    <t>000 0104 0000000 000 000</t>
  </si>
  <si>
    <t>000 0104 0000000 000 211</t>
  </si>
  <si>
    <t>000 0104 0000000 000 213</t>
  </si>
  <si>
    <t>000 0104 0000000 000 221</t>
  </si>
  <si>
    <t>000 0104 0000000 000 225</t>
  </si>
  <si>
    <t>000 0104 0000000 000 226</t>
  </si>
  <si>
    <t>000 0104 0000000 000 290</t>
  </si>
  <si>
    <t>000 0104 0000000 000 310</t>
  </si>
  <si>
    <t>000 0104 0000000 000 340</t>
  </si>
  <si>
    <t>000 0104 0020000 000 000</t>
  </si>
  <si>
    <t>000 0300 0000000 000 000</t>
  </si>
  <si>
    <t>000 0309 0000000 000 000</t>
  </si>
  <si>
    <t>000 0309 0000000 000 226</t>
  </si>
  <si>
    <t>000 0309 2190000 000 000</t>
  </si>
  <si>
    <t>000 0500 0000000 000 000</t>
  </si>
  <si>
    <t>000 0503 0000000 000 000</t>
  </si>
  <si>
    <t>000 0503 6000000 000 000</t>
  </si>
  <si>
    <t>000 0503 0000000 000 226</t>
  </si>
  <si>
    <t>ОБРАЗОВАНИЕ</t>
  </si>
  <si>
    <t>000 0700 0000000 000 000</t>
  </si>
  <si>
    <t>000 0707 0000000 000 000</t>
  </si>
  <si>
    <t>000 0800 0000000 000 000</t>
  </si>
  <si>
    <t>000 0801 0000000 000 000</t>
  </si>
  <si>
    <t>000 0801 0000000 000 226</t>
  </si>
  <si>
    <t>СОЦИАЛЬНАЯ ПОЛИТИКА</t>
  </si>
  <si>
    <t>000 1000 0000000 000 000</t>
  </si>
  <si>
    <t>000 1004 0000000 000 000</t>
  </si>
  <si>
    <t>000 1004 0000000 000 226</t>
  </si>
  <si>
    <t>000 1004 0000000 000 262</t>
  </si>
  <si>
    <t>ЖИЛИЩНО-КОММУНАЛЬНОЕ ХОЗЯЙСТВО</t>
  </si>
  <si>
    <t>Утвержден   ные бюджетные назначения</t>
  </si>
  <si>
    <t>Неисполнен    ные назначения</t>
  </si>
  <si>
    <t>ОБЩЕГОСУДАРСТВЕН       НЫЕ ВОПРОСЫ</t>
  </si>
  <si>
    <t>3. ИСТОЧНИКИ ФИНАНСИРОВАНИЯ ДЕФИЦИТОВ БЮДЖЕТОВ</t>
  </si>
  <si>
    <t>Источники финансирования дефицита бюджетов - всего</t>
  </si>
  <si>
    <t>Х</t>
  </si>
  <si>
    <t>Увеличение прочих остатков средств бюджетов</t>
  </si>
  <si>
    <t>Увеличение прочих остатков денежных средств бюджетов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</si>
  <si>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</si>
  <si>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Уменьшение прочих остатков средств бюджетов</t>
  </si>
  <si>
    <t>Уменьшение прочих остатков денежных средств бюджетов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</si>
  <si>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</si>
  <si>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000 01 05 00 00 00 0000 000</t>
  </si>
  <si>
    <t>000 01 05 00 00 00 0000 500</t>
  </si>
  <si>
    <t>000 01 05 02 00 00 0000 500</t>
  </si>
  <si>
    <t>000 01 05 02 01 00 0000 510</t>
  </si>
  <si>
    <t>000 01 05 02 01 03 0000 510</t>
  </si>
  <si>
    <t>000 01 05 00 00 00 0000 600</t>
  </si>
  <si>
    <t>000 01 05 02 00 00 0000 600</t>
  </si>
  <si>
    <t>000 01 05 02 01 00 0000 610</t>
  </si>
  <si>
    <t>000 01 05 02 01 03 0000 610</t>
  </si>
  <si>
    <t xml:space="preserve">
</t>
  </si>
  <si>
    <t>Резервные фонды</t>
  </si>
  <si>
    <t>Налог на имущество физических лиц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</si>
  <si>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</si>
  <si>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</si>
  <si>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Налог, взимаемый в связи с применением упрощенной системы налогообложения</t>
  </si>
  <si>
    <t>НАЦИОНАЛЬНАЯ БЕЗОПАСНОСТЬ И ПРАВООХРАНИТЕЛЬНАЯ ДЕЯТЕЛЬНОСТЬ</t>
  </si>
  <si>
    <t>Код источника финансирования дефицита бюджета по бюджетной классификации</t>
  </si>
  <si>
    <t>Налоги на имущество</t>
  </si>
  <si>
    <t>000 1 13 00000 00 0000 000</t>
  </si>
  <si>
    <t>000 2 02 03027 00 0000 151</t>
  </si>
  <si>
    <t>Субвенции бюджетам 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</si>
  <si>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000 2 02 03027 03 0000 151</t>
  </si>
  <si>
    <t>000 0503 0000000 000 310</t>
  </si>
  <si>
    <t>000 0801 0000000 000 290</t>
  </si>
  <si>
    <t>Изменение остатков средств бюджета</t>
  </si>
  <si>
    <t>Увеличение остатков средств бюджетов</t>
  </si>
  <si>
    <t>Уменьшение остатков средств бюджетов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</si>
  <si>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</si>
  <si>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000 1 05 01011 01 0000 110</t>
  </si>
  <si>
    <t>000 1 05 01012 01 0000 110</t>
  </si>
  <si>
    <t>000 1 05 01021 01 0000 110</t>
  </si>
  <si>
    <t>000 1 05 01022 01 0000 110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</si>
  <si>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</si>
  <si>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Минимальный налог, зачисляемый в бюджеты субъектов Российской Федерации</t>
  </si>
  <si>
    <t>000 1 05 01050 01 0000 110</t>
  </si>
  <si>
    <t>000 1 05 02010 02 0000 110</t>
  </si>
  <si>
    <t>000 1 05 02020 02 0000 110</t>
  </si>
  <si>
    <t>Единый налог на вменённый доход для отдельных видов деятельности (за налоговые периоды, истекшие до 1 января 2011 года)</t>
  </si>
  <si>
    <t>000 0103 0000000 000 310</t>
  </si>
  <si>
    <t>000 0103 0000000 000 340</t>
  </si>
  <si>
    <t>000 0104 0000000 000 222</t>
  </si>
  <si>
    <t>Транспортные услуги</t>
  </si>
  <si>
    <t>000 0111 0000000 000 000</t>
  </si>
  <si>
    <t>000 0111 0700000 000 000</t>
  </si>
  <si>
    <t>000 0113 0000000 000 000</t>
  </si>
  <si>
    <t>000 0113 0000000 000 226</t>
  </si>
  <si>
    <t>000 0113 0000000 000 290</t>
  </si>
  <si>
    <t>000 0113 0920000 000 000</t>
  </si>
  <si>
    <t>000 0309 0000000 000 340</t>
  </si>
  <si>
    <t>000 0503 0000000 000 340</t>
  </si>
  <si>
    <t xml:space="preserve">КУЛЬТУРА, КИНЕМАТОГРАФИЯ </t>
  </si>
  <si>
    <t>000 1004 0000000 000 211</t>
  </si>
  <si>
    <t>000 1004 0000000 000 213</t>
  </si>
  <si>
    <t>000 1004 0000000 000 221</t>
  </si>
  <si>
    <t>000 1004 0000000 000 225</t>
  </si>
  <si>
    <t>000 1004 0000000 000 310</t>
  </si>
  <si>
    <t>000 1004 0000000 000 340</t>
  </si>
  <si>
    <t>000 1004 0020000 000 000</t>
  </si>
  <si>
    <t>Содержание ребенка в семье опекуна и приемной семье, вознаграждение, причитающееся приемному родителю</t>
  </si>
  <si>
    <t>ФИЗИЧЕСКАЯ КУЛЬТУРА И СПОРТ</t>
  </si>
  <si>
    <t>000 1100 0000000 000 000</t>
  </si>
  <si>
    <t>000 1102 0000000 000 000</t>
  </si>
  <si>
    <t>000 1102 0000000 000 226</t>
  </si>
  <si>
    <t>000 1102 0000000 000 290</t>
  </si>
  <si>
    <t>000 1200 0000000 000 000</t>
  </si>
  <si>
    <t>000 1202 0000000 000 226</t>
  </si>
  <si>
    <t>СРЕДСТВА МАССОВОЙ ИНФОРМАЦИИ</t>
  </si>
  <si>
    <t>000 1202 0000000 000 000</t>
  </si>
  <si>
    <t>000 0113 0000000 000 340</t>
  </si>
  <si>
    <t>000 0400 0000000 000 000</t>
  </si>
  <si>
    <t>НАЦИОНАЛЬНАЯ ЭКОНОМИКА</t>
  </si>
  <si>
    <t>Общеэкономические вопросы</t>
  </si>
  <si>
    <t>000 0401 0000000 000 000</t>
  </si>
  <si>
    <t>000 0401 0000000 000 226</t>
  </si>
  <si>
    <t>000 0709 0000000 000 000</t>
  </si>
  <si>
    <t>Другие вопросы в области образования</t>
  </si>
  <si>
    <t>000 0801 0000000 000 340</t>
  </si>
  <si>
    <t>000 1004 0000000 000 222</t>
  </si>
  <si>
    <t>000 1202 0000000 000 340</t>
  </si>
  <si>
    <t>000 0102 0020000 121 211</t>
  </si>
  <si>
    <t>000 0102 0020000 121 213</t>
  </si>
  <si>
    <t>000 0102 0020000 121 000</t>
  </si>
  <si>
    <t>Фонд оплаты труда и страховые взносы</t>
  </si>
  <si>
    <t>000 0102 0000000 000 211</t>
  </si>
  <si>
    <t>000 0102 0000000 000 213</t>
  </si>
  <si>
    <t>000 0103 0020000 121 000</t>
  </si>
  <si>
    <t>000 0103 0020000 121 211</t>
  </si>
  <si>
    <t>000 0103 0020000 121 213</t>
  </si>
  <si>
    <t>000 0103 0020000 240 000</t>
  </si>
  <si>
    <t>Иные закупки товаров, работ и услуг для муниципальных нужд</t>
  </si>
  <si>
    <t>000 0103 0020000 242 221</t>
  </si>
  <si>
    <t>000 0103 0020000 244 223</t>
  </si>
  <si>
    <t>000 0103 0020000 244 224</t>
  </si>
  <si>
    <t>000 0103 0020000 244 225</t>
  </si>
  <si>
    <t>000 0103 0020000 244 226</t>
  </si>
  <si>
    <t>000 0103 0020000 244 310</t>
  </si>
  <si>
    <t>000 0103 0020000 244 340</t>
  </si>
  <si>
    <t>Уплата налогов, сборов и иных обязательных платежей</t>
  </si>
  <si>
    <t>000 0103 0020000 850 000</t>
  </si>
  <si>
    <t>000 0103 0020000 851 290</t>
  </si>
  <si>
    <t>000 0104 0020000 121 000</t>
  </si>
  <si>
    <t>000 0104 0020000 240 000</t>
  </si>
  <si>
    <t>000 0104 0020000 121 211</t>
  </si>
  <si>
    <t>000 0104 0020000 121 213</t>
  </si>
  <si>
    <t>000 0104 0020000 242 221</t>
  </si>
  <si>
    <t>000 0104 0020000 244 222</t>
  </si>
  <si>
    <t>000 0104 0020000 244 225</t>
  </si>
  <si>
    <t>000 0104 0020000 244 226</t>
  </si>
  <si>
    <t>000 0104 0020000 244 310</t>
  </si>
  <si>
    <t>000 0104 0020000 244 340</t>
  </si>
  <si>
    <t>000 0104 0020000 850 000</t>
  </si>
  <si>
    <t>000 0104 0020000 851 290</t>
  </si>
  <si>
    <t>Резервные средства</t>
  </si>
  <si>
    <t>000 0111 0700000 870 000</t>
  </si>
  <si>
    <t>Прочая закупка товаров, работ и услуг для муниципальных нужд</t>
  </si>
  <si>
    <t>Уплата прочих налогов, сборов и иных обязательных платежей</t>
  </si>
  <si>
    <t>000 0113 0920000 852 000</t>
  </si>
  <si>
    <t>000 0113 0920000 852 290</t>
  </si>
  <si>
    <t>000 0113 0920000 244 000</t>
  </si>
  <si>
    <t>000 0113 0920000 244 226</t>
  </si>
  <si>
    <t>000 0309 2190000 244 000</t>
  </si>
  <si>
    <t>000 0309 2190000 244 226</t>
  </si>
  <si>
    <t>000 0309 2190000 244 340</t>
  </si>
  <si>
    <t>ОХРАНА ОКРУЖАЮЩЕЙ СРЕДЫ</t>
  </si>
  <si>
    <t>000 0600 0000000 000 000</t>
  </si>
  <si>
    <t>Другие вопросы в области охраны окружающей среды</t>
  </si>
  <si>
    <t>000 0605 0000000 000 000</t>
  </si>
  <si>
    <t>Профессиональная подготовка, переподготовка и повышение квалификации</t>
  </si>
  <si>
    <t>000 0705 0000000 000 000</t>
  </si>
  <si>
    <t>000 0705 0000000 000 226</t>
  </si>
  <si>
    <t>000 0707 0000000 000 226</t>
  </si>
  <si>
    <t>000 0707 0000000 000 290</t>
  </si>
  <si>
    <t>000 0707 0000000 000 340</t>
  </si>
  <si>
    <t>000 0709 4310000 244 000</t>
  </si>
  <si>
    <t>000 0709 4310000 244 226</t>
  </si>
  <si>
    <t>000 0709 4310000 244 290</t>
  </si>
  <si>
    <t>Мероприятия в сфере культуры, кинематографии</t>
  </si>
  <si>
    <t>000 0801 4310000 000 000</t>
  </si>
  <si>
    <t>000 1102 5120000 244 000</t>
  </si>
  <si>
    <t>000 1102 5120000 244 226</t>
  </si>
  <si>
    <t>000 1102 5120000 244 290</t>
  </si>
  <si>
    <t>000 1202 4570000 244 000</t>
  </si>
  <si>
    <t>000 1202 4570000 244 226</t>
  </si>
  <si>
    <t>000 1202 4570000 244 340</t>
  </si>
  <si>
    <t>Досуговые мероприятия для жителей муниципального образования</t>
  </si>
  <si>
    <t>000 0801 4310000 244 000</t>
  </si>
  <si>
    <t>000 0801 4310000 244 226</t>
  </si>
  <si>
    <t>000 0801 4310000 244 290</t>
  </si>
  <si>
    <t>000 0503 6000000 244 000</t>
  </si>
  <si>
    <t>000 0503 6000000 244 226</t>
  </si>
  <si>
    <t>000 0503 6000000 244 310</t>
  </si>
  <si>
    <t>000 0503 6000000 244 340</t>
  </si>
  <si>
    <t>000 0709 0000000 000 222</t>
  </si>
  <si>
    <t>000 0709 0000000 000 226</t>
  </si>
  <si>
    <t>000 0709 0000000 000 290</t>
  </si>
  <si>
    <t>000 0801 4500000 244 000</t>
  </si>
  <si>
    <t>000 0801 4500000 244 226</t>
  </si>
  <si>
    <t>000 0801 4500000 244 290</t>
  </si>
  <si>
    <t>000 1 05 04030 02 0000 110</t>
  </si>
  <si>
    <t>ДОХОДЫ ОТ ОКАЗАНИЯ ПЛАТНЫХ УСЛУГ (РАБОТ) И КОМПЕНСАЦИИ ЗАТРАТ ГОСУДАРСТВА</t>
  </si>
  <si>
    <t>000 1 13 02000 00 0000 130</t>
  </si>
  <si>
    <t>Доходы от компенсации затрат государства</t>
  </si>
  <si>
    <t>000 1 13 02993 03 0000 130</t>
  </si>
  <si>
    <t>000 0103 0000000 000 211</t>
  </si>
  <si>
    <t>000 0104 0020000 242 000</t>
  </si>
  <si>
    <t>000 0401 5100000 244 226</t>
  </si>
  <si>
    <t>000 0401 5100000 244 000</t>
  </si>
  <si>
    <t>000 0401 5100000 000 000</t>
  </si>
  <si>
    <t>000 0605 4100000 000 000</t>
  </si>
  <si>
    <t>000 0705 4280000 244 226</t>
  </si>
  <si>
    <t>000 0705 4280000 244 000</t>
  </si>
  <si>
    <t>000 0801 4500000 244 340</t>
  </si>
  <si>
    <t xml:space="preserve">Выполнение отдельных государственных полномочий </t>
  </si>
  <si>
    <t>000 1004 0020000 121 211</t>
  </si>
  <si>
    <t>000 1004 0020000 121 213</t>
  </si>
  <si>
    <t>000 1004 0020000 242 221</t>
  </si>
  <si>
    <t>000 1004 0020000 244 222</t>
  </si>
  <si>
    <t>000 1004 0020000 244 225</t>
  </si>
  <si>
    <t>000 1004 0020000 244 226</t>
  </si>
  <si>
    <t>000 1004 0020000 244 310</t>
  </si>
  <si>
    <t>000 1004 0020000 244 340</t>
  </si>
  <si>
    <t>000 1004 5110000 000 000</t>
  </si>
  <si>
    <t>000 1004 5110000 313 262</t>
  </si>
  <si>
    <t>000 1004 5110000 360 226</t>
  </si>
  <si>
    <t>МУНИЦИПАЛЬНОГО ОБРАЗОВАНИЯ НОВОИЗМАЙЛОВСКОЕ ЗА 2015 ГОД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</si>
  <si>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</si>
  <si>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>Налог на имущество физических лиц, взимаемый по ставкам, применяемым к объектам налогообложения, расположенным в границах внутригородских муниципальных образований городов федерального значения</t>
  </si>
  <si>
    <t>Прочие доходы от компенсации затрат бюджетов внутригородских муниципальных образований городов федерального значения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</si>
  <si>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</si>
  <si>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</si>
  <si>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</si>
  <si>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000 0103 0020000 123 290</t>
  </si>
  <si>
    <t>000 0103 0020000 123 000</t>
  </si>
  <si>
    <t>000 0103 0020000 852 290</t>
  </si>
  <si>
    <t>000 0104 0020000 244 290</t>
  </si>
  <si>
    <t>000 0111 0000000 000 290</t>
  </si>
  <si>
    <t>000 0111 0700000 870 290</t>
  </si>
  <si>
    <t>000 0113 7900100 000 000</t>
  </si>
  <si>
    <t>000 0113 7900100 244 000</t>
  </si>
  <si>
    <t>000 0113 7900100 244 340</t>
  </si>
  <si>
    <t>000 0309 0000000 000 310</t>
  </si>
  <si>
    <t>000 0309 2190000 244 310</t>
  </si>
  <si>
    <t>000 0503 0000000 000 225</t>
  </si>
  <si>
    <t>000 0503 6000000 244 225</t>
  </si>
  <si>
    <t>000 0605 0000000 000 340</t>
  </si>
  <si>
    <t>000 0605 4100000 244 340</t>
  </si>
  <si>
    <t>000 0707 7900100 000 000</t>
  </si>
  <si>
    <t>000 0707 7900100 244 000</t>
  </si>
  <si>
    <t>000 0707 7900100 244 226</t>
  </si>
  <si>
    <t>000 0707 7900100 244 290</t>
  </si>
  <si>
    <t>000 0707 7900100 244 340</t>
  </si>
  <si>
    <t>000 0709 4310000 244 222</t>
  </si>
  <si>
    <t>000 0801 4500000 244 222</t>
  </si>
  <si>
    <t>000 0801 0000000 000 222</t>
  </si>
  <si>
    <t>Социальное обеспечение населения</t>
  </si>
  <si>
    <t>000 1003 0000000 000 000</t>
  </si>
  <si>
    <t>000 0605 4100000 244 000</t>
  </si>
  <si>
    <t>000 1003 0000000 000 263</t>
  </si>
  <si>
    <t>Пенсии, пособия, выплачиваемые организациями сектора государственного управления</t>
  </si>
  <si>
    <t>000 1003 5050000 000 000</t>
  </si>
  <si>
    <t>Иные пенсии, социальные доплаты к пенсиям</t>
  </si>
  <si>
    <t>000 1003 5050000 312 000</t>
  </si>
  <si>
    <t>000 1003 5050000 312 263</t>
  </si>
  <si>
    <t>Реализация муниципальных программ</t>
  </si>
  <si>
    <t>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</si>
  <si>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Приложение 1
к Решению Муниципального Совета
Муниципального образования Новоизмайловское
от 22.06.2016 № 65-05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</si>
</sst>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3">
    <font>
      <sz val="10"/>
      <name val="Arial Cyr"/>
      <family val="0"/>
    </font>
    <font>
      <b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i/>
      <u val="single"/>
      <sz val="8"/>
      <name val="Arial"/>
      <family val="2"/>
    </font>
    <font>
      <b/>
      <i/>
      <sz val="9"/>
      <name val="Arial"/>
      <family val="2"/>
    </font>
    <font>
      <b/>
      <i/>
      <sz val="10"/>
      <name val="Arial"/>
      <family val="2"/>
    </font>
    <font>
      <sz val="9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b/>
      <i/>
      <sz val="9"/>
      <name val="Arial Cyr"/>
      <family val="0"/>
    </font>
    <font>
      <b/>
      <sz val="9"/>
      <name val="Arial Cyr"/>
      <family val="0"/>
    </font>
    <font>
      <b/>
      <i/>
      <sz val="8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b/>
      <i/>
      <sz val="8.5"/>
      <name val="Arial"/>
      <family val="2"/>
    </font>
    <font>
      <b/>
      <u val="single"/>
      <sz val="10"/>
      <name val="Arial"/>
      <family val="2"/>
    </font>
    <font>
      <b/>
      <u val="single"/>
      <sz val="9"/>
      <name val="Arial"/>
      <family val="2"/>
    </font>
    <font>
      <i/>
      <sz val="9"/>
      <name val="Arial Cyr"/>
      <family val="0"/>
    </font>
    <font>
      <sz val="8"/>
      <name val="Arial Cyr"/>
      <family val="0"/>
    </font>
    <font>
      <b/>
      <i/>
      <sz val="8"/>
      <name val="Arial Cyr"/>
      <family val="0"/>
    </font>
    <font>
      <sz val="8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Times New Roman"/>
      <family val="1"/>
    </font>
    <font>
      <b/>
      <sz val="9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7" borderId="1" applyNumberFormat="0" applyAlignment="0" applyProtection="0"/>
    <xf numFmtId="0" fontId="27" fillId="20" borderId="2" applyNumberFormat="0" applyAlignment="0" applyProtection="0"/>
    <xf numFmtId="0" fontId="2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1" borderId="7" applyNumberFormat="0" applyAlignment="0" applyProtection="0"/>
    <xf numFmtId="0" fontId="34" fillId="0" borderId="0" applyNumberFormat="0" applyFill="0" applyBorder="0" applyAlignment="0" applyProtection="0"/>
    <xf numFmtId="0" fontId="35" fillId="22" borderId="0" applyNumberFormat="0" applyBorder="0" applyAlignment="0" applyProtection="0"/>
    <xf numFmtId="0" fontId="36" fillId="3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4" borderId="0" applyNumberFormat="0" applyBorder="0" applyAlignment="0" applyProtection="0"/>
  </cellStyleXfs>
  <cellXfs count="219">
    <xf numFmtId="0" fontId="0" fillId="0" borderId="0" xfId="0" applyAlignment="1">
      <alignment/>
    </xf>
    <xf numFmtId="0" fontId="3" fillId="0" borderId="10" xfId="0" applyFont="1" applyBorder="1" applyAlignment="1">
      <alignment horizontal="left" wrapText="1"/>
    </xf>
    <xf numFmtId="2" fontId="1" fillId="0" borderId="11" xfId="0" applyNumberFormat="1" applyFont="1" applyBorder="1" applyAlignment="1">
      <alignment horizontal="right"/>
    </xf>
    <xf numFmtId="2" fontId="7" fillId="0" borderId="12" xfId="0" applyNumberFormat="1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6" fillId="0" borderId="12" xfId="0" applyFont="1" applyBorder="1" applyAlignment="1">
      <alignment horizontal="right"/>
    </xf>
    <xf numFmtId="2" fontId="4" fillId="0" borderId="13" xfId="0" applyNumberFormat="1" applyFont="1" applyBorder="1" applyAlignment="1">
      <alignment horizontal="right"/>
    </xf>
    <xf numFmtId="2" fontId="7" fillId="0" borderId="14" xfId="0" applyNumberFormat="1" applyFont="1" applyBorder="1" applyAlignment="1">
      <alignment horizontal="right"/>
    </xf>
    <xf numFmtId="2" fontId="7" fillId="0" borderId="11" xfId="0" applyNumberFormat="1" applyFont="1" applyBorder="1" applyAlignment="1">
      <alignment horizontal="right"/>
    </xf>
    <xf numFmtId="2" fontId="4" fillId="0" borderId="15" xfId="0" applyNumberFormat="1" applyFont="1" applyBorder="1" applyAlignment="1">
      <alignment horizontal="right"/>
    </xf>
    <xf numFmtId="2" fontId="4" fillId="0" borderId="14" xfId="0" applyNumberFormat="1" applyFont="1" applyBorder="1" applyAlignment="1">
      <alignment horizontal="right"/>
    </xf>
    <xf numFmtId="2" fontId="4" fillId="0" borderId="16" xfId="0" applyNumberFormat="1" applyFont="1" applyBorder="1" applyAlignment="1">
      <alignment horizontal="right"/>
    </xf>
    <xf numFmtId="2" fontId="9" fillId="0" borderId="17" xfId="0" applyNumberFormat="1" applyFont="1" applyBorder="1" applyAlignment="1">
      <alignment/>
    </xf>
    <xf numFmtId="2" fontId="11" fillId="0" borderId="17" xfId="0" applyNumberFormat="1" applyFont="1" applyBorder="1" applyAlignment="1">
      <alignment/>
    </xf>
    <xf numFmtId="2" fontId="8" fillId="0" borderId="17" xfId="0" applyNumberFormat="1" applyFont="1" applyBorder="1" applyAlignment="1">
      <alignment/>
    </xf>
    <xf numFmtId="2" fontId="9" fillId="0" borderId="11" xfId="0" applyNumberFormat="1" applyFont="1" applyBorder="1" applyAlignment="1">
      <alignment/>
    </xf>
    <xf numFmtId="2" fontId="10" fillId="0" borderId="11" xfId="0" applyNumberFormat="1" applyFont="1" applyBorder="1" applyAlignment="1">
      <alignment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/>
    </xf>
    <xf numFmtId="2" fontId="12" fillId="0" borderId="12" xfId="0" applyNumberFormat="1" applyFont="1" applyBorder="1" applyAlignment="1">
      <alignment/>
    </xf>
    <xf numFmtId="2" fontId="8" fillId="0" borderId="14" xfId="0" applyNumberFormat="1" applyFont="1" applyBorder="1" applyAlignment="1">
      <alignment/>
    </xf>
    <xf numFmtId="2" fontId="10" fillId="0" borderId="14" xfId="0" applyNumberFormat="1" applyFont="1" applyBorder="1" applyAlignment="1">
      <alignment/>
    </xf>
    <xf numFmtId="2" fontId="11" fillId="0" borderId="14" xfId="0" applyNumberFormat="1" applyFont="1" applyBorder="1" applyAlignment="1">
      <alignment/>
    </xf>
    <xf numFmtId="2" fontId="0" fillId="0" borderId="14" xfId="0" applyNumberFormat="1" applyFont="1" applyBorder="1" applyAlignment="1">
      <alignment/>
    </xf>
    <xf numFmtId="2" fontId="9" fillId="0" borderId="14" xfId="0" applyNumberFormat="1" applyFont="1" applyBorder="1" applyAlignment="1">
      <alignment/>
    </xf>
    <xf numFmtId="2" fontId="9" fillId="0" borderId="14" xfId="0" applyNumberFormat="1" applyFont="1" applyFill="1" applyBorder="1" applyAlignment="1">
      <alignment horizontal="right"/>
    </xf>
    <xf numFmtId="2" fontId="0" fillId="0" borderId="14" xfId="0" applyNumberFormat="1" applyFill="1" applyBorder="1" applyAlignment="1">
      <alignment horizontal="right"/>
    </xf>
    <xf numFmtId="2" fontId="10" fillId="0" borderId="12" xfId="0" applyNumberFormat="1" applyFont="1" applyBorder="1" applyAlignment="1">
      <alignment/>
    </xf>
    <xf numFmtId="2" fontId="0" fillId="0" borderId="14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11" fillId="0" borderId="12" xfId="0" applyNumberFormat="1" applyFont="1" applyBorder="1" applyAlignment="1">
      <alignment/>
    </xf>
    <xf numFmtId="2" fontId="8" fillId="0" borderId="13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9" fillId="0" borderId="17" xfId="0" applyFont="1" applyBorder="1" applyAlignment="1">
      <alignment horizontal="center"/>
    </xf>
    <xf numFmtId="2" fontId="19" fillId="0" borderId="17" xfId="0" applyNumberFormat="1" applyFont="1" applyBorder="1" applyAlignment="1">
      <alignment/>
    </xf>
    <xf numFmtId="0" fontId="9" fillId="0" borderId="19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 vertical="top" wrapText="1"/>
    </xf>
    <xf numFmtId="0" fontId="9" fillId="0" borderId="15" xfId="0" applyFont="1" applyBorder="1" applyAlignment="1">
      <alignment horizontal="center" vertical="top" wrapText="1"/>
    </xf>
    <xf numFmtId="0" fontId="9" fillId="0" borderId="21" xfId="0" applyFont="1" applyBorder="1" applyAlignment="1">
      <alignment wrapText="1"/>
    </xf>
    <xf numFmtId="0" fontId="11" fillId="0" borderId="21" xfId="0" applyFont="1" applyBorder="1" applyAlignment="1">
      <alignment wrapText="1"/>
    </xf>
    <xf numFmtId="0" fontId="8" fillId="0" borderId="21" xfId="0" applyFont="1" applyBorder="1" applyAlignment="1">
      <alignment wrapText="1"/>
    </xf>
    <xf numFmtId="0" fontId="8" fillId="0" borderId="22" xfId="0" applyFont="1" applyBorder="1" applyAlignment="1">
      <alignment wrapText="1"/>
    </xf>
    <xf numFmtId="2" fontId="0" fillId="0" borderId="16" xfId="0" applyNumberFormat="1" applyBorder="1" applyAlignment="1">
      <alignment/>
    </xf>
    <xf numFmtId="0" fontId="21" fillId="0" borderId="17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23" xfId="0" applyFont="1" applyBorder="1" applyAlignment="1">
      <alignment horizontal="center"/>
    </xf>
    <xf numFmtId="2" fontId="8" fillId="0" borderId="23" xfId="0" applyNumberFormat="1" applyFont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49" fontId="20" fillId="0" borderId="0" xfId="0" applyNumberFormat="1" applyFont="1" applyAlignment="1">
      <alignment wrapText="1"/>
    </xf>
    <xf numFmtId="2" fontId="7" fillId="0" borderId="24" xfId="0" applyNumberFormat="1" applyFont="1" applyBorder="1" applyAlignment="1">
      <alignment horizontal="right"/>
    </xf>
    <xf numFmtId="0" fontId="0" fillId="0" borderId="11" xfId="0" applyBorder="1" applyAlignment="1">
      <alignment horizontal="center"/>
    </xf>
    <xf numFmtId="2" fontId="0" fillId="0" borderId="12" xfId="0" applyNumberFormat="1" applyBorder="1" applyAlignment="1">
      <alignment horizontal="right"/>
    </xf>
    <xf numFmtId="2" fontId="0" fillId="0" borderId="16" xfId="0" applyNumberFormat="1" applyBorder="1" applyAlignment="1">
      <alignment horizontal="right"/>
    </xf>
    <xf numFmtId="2" fontId="9" fillId="0" borderId="14" xfId="0" applyNumberFormat="1" applyFont="1" applyFill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2" fontId="0" fillId="0" borderId="14" xfId="0" applyNumberFormat="1" applyFont="1" applyFill="1" applyBorder="1" applyAlignment="1">
      <alignment horizontal="right"/>
    </xf>
    <xf numFmtId="49" fontId="3" fillId="0" borderId="17" xfId="0" applyNumberFormat="1" applyFont="1" applyFill="1" applyBorder="1" applyAlignment="1">
      <alignment horizontal="left" wrapText="1"/>
    </xf>
    <xf numFmtId="0" fontId="3" fillId="0" borderId="20" xfId="0" applyFont="1" applyBorder="1" applyAlignment="1">
      <alignment horizontal="left" wrapText="1"/>
    </xf>
    <xf numFmtId="2" fontId="0" fillId="0" borderId="14" xfId="0" applyNumberFormat="1" applyBorder="1" applyAlignment="1">
      <alignment horizontal="right"/>
    </xf>
    <xf numFmtId="0" fontId="22" fillId="0" borderId="23" xfId="0" applyNumberFormat="1" applyFont="1" applyFill="1" applyBorder="1" applyAlignment="1" applyProtection="1">
      <alignment vertical="top" wrapText="1"/>
      <protection/>
    </xf>
    <xf numFmtId="2" fontId="0" fillId="0" borderId="12" xfId="0" applyNumberFormat="1" applyFont="1" applyBorder="1" applyAlignment="1">
      <alignment/>
    </xf>
    <xf numFmtId="2" fontId="0" fillId="0" borderId="0" xfId="0" applyNumberFormat="1" applyAlignment="1">
      <alignment/>
    </xf>
    <xf numFmtId="0" fontId="22" fillId="0" borderId="17" xfId="0" applyNumberFormat="1" applyFont="1" applyFill="1" applyBorder="1" applyAlignment="1" applyProtection="1">
      <alignment vertical="top" wrapText="1"/>
      <protection/>
    </xf>
    <xf numFmtId="49" fontId="23" fillId="0" borderId="17" xfId="0" applyNumberFormat="1" applyFont="1" applyFill="1" applyBorder="1" applyAlignment="1">
      <alignment horizontal="left" wrapText="1"/>
    </xf>
    <xf numFmtId="49" fontId="3" fillId="0" borderId="21" xfId="0" applyNumberFormat="1" applyFont="1" applyFill="1" applyBorder="1" applyAlignment="1">
      <alignment horizontal="left" wrapText="1"/>
    </xf>
    <xf numFmtId="49" fontId="3" fillId="0" borderId="17" xfId="0" applyNumberFormat="1" applyFont="1" applyFill="1" applyBorder="1" applyAlignment="1">
      <alignment horizontal="left" wrapText="1"/>
    </xf>
    <xf numFmtId="49" fontId="3" fillId="0" borderId="23" xfId="0" applyNumberFormat="1" applyFont="1" applyFill="1" applyBorder="1" applyAlignment="1">
      <alignment horizontal="center"/>
    </xf>
    <xf numFmtId="2" fontId="3" fillId="0" borderId="23" xfId="0" applyNumberFormat="1" applyFont="1" applyFill="1" applyBorder="1" applyAlignment="1">
      <alignment horizontal="right"/>
    </xf>
    <xf numFmtId="2" fontId="4" fillId="0" borderId="23" xfId="0" applyNumberFormat="1" applyFont="1" applyFill="1" applyBorder="1" applyAlignment="1">
      <alignment horizontal="right"/>
    </xf>
    <xf numFmtId="2" fontId="4" fillId="0" borderId="25" xfId="0" applyNumberFormat="1" applyFont="1" applyFill="1" applyBorder="1" applyAlignment="1">
      <alignment horizontal="right"/>
    </xf>
    <xf numFmtId="2" fontId="4" fillId="0" borderId="26" xfId="0" applyNumberFormat="1" applyFont="1" applyFill="1" applyBorder="1" applyAlignment="1">
      <alignment horizontal="right"/>
    </xf>
    <xf numFmtId="2" fontId="4" fillId="0" borderId="27" xfId="0" applyNumberFormat="1" applyFont="1" applyFill="1" applyBorder="1" applyAlignment="1">
      <alignment horizontal="right"/>
    </xf>
    <xf numFmtId="49" fontId="23" fillId="0" borderId="21" xfId="0" applyNumberFormat="1" applyFont="1" applyFill="1" applyBorder="1" applyAlignment="1">
      <alignment horizontal="left" wrapText="1"/>
    </xf>
    <xf numFmtId="2" fontId="4" fillId="0" borderId="17" xfId="0" applyNumberFormat="1" applyFont="1" applyFill="1" applyBorder="1" applyAlignment="1">
      <alignment horizontal="right"/>
    </xf>
    <xf numFmtId="49" fontId="3" fillId="0" borderId="17" xfId="0" applyNumberFormat="1" applyFont="1" applyFill="1" applyBorder="1" applyAlignment="1">
      <alignment horizontal="center"/>
    </xf>
    <xf numFmtId="2" fontId="3" fillId="0" borderId="17" xfId="0" applyNumberFormat="1" applyFont="1" applyFill="1" applyBorder="1" applyAlignment="1">
      <alignment horizontal="right"/>
    </xf>
    <xf numFmtId="2" fontId="3" fillId="0" borderId="25" xfId="0" applyNumberFormat="1" applyFont="1" applyFill="1" applyBorder="1" applyAlignment="1">
      <alignment horizontal="right"/>
    </xf>
    <xf numFmtId="2" fontId="3" fillId="0" borderId="26" xfId="0" applyNumberFormat="1" applyFont="1" applyFill="1" applyBorder="1" applyAlignment="1">
      <alignment horizontal="right"/>
    </xf>
    <xf numFmtId="2" fontId="3" fillId="0" borderId="27" xfId="0" applyNumberFormat="1" applyFont="1" applyFill="1" applyBorder="1" applyAlignment="1">
      <alignment horizontal="right"/>
    </xf>
    <xf numFmtId="2" fontId="4" fillId="0" borderId="25" xfId="0" applyNumberFormat="1" applyFont="1" applyFill="1" applyBorder="1" applyAlignment="1">
      <alignment horizontal="center"/>
    </xf>
    <xf numFmtId="2" fontId="4" fillId="0" borderId="26" xfId="0" applyNumberFormat="1" applyFont="1" applyFill="1" applyBorder="1" applyAlignment="1">
      <alignment horizontal="center"/>
    </xf>
    <xf numFmtId="2" fontId="4" fillId="0" borderId="27" xfId="0" applyNumberFormat="1" applyFont="1" applyFill="1" applyBorder="1" applyAlignment="1">
      <alignment horizontal="center"/>
    </xf>
    <xf numFmtId="0" fontId="2" fillId="0" borderId="28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42" fillId="0" borderId="29" xfId="0" applyFont="1" applyBorder="1" applyAlignment="1">
      <alignment horizontal="center"/>
    </xf>
    <xf numFmtId="0" fontId="2" fillId="0" borderId="28" xfId="0" applyFont="1" applyBorder="1" applyAlignment="1">
      <alignment horizontal="left" wrapText="1"/>
    </xf>
    <xf numFmtId="0" fontId="3" fillId="0" borderId="10" xfId="0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center"/>
    </xf>
    <xf numFmtId="2" fontId="1" fillId="0" borderId="10" xfId="0" applyNumberFormat="1" applyFont="1" applyFill="1" applyBorder="1" applyAlignment="1">
      <alignment horizontal="right"/>
    </xf>
    <xf numFmtId="0" fontId="1" fillId="0" borderId="10" xfId="0" applyNumberFormat="1" applyFont="1" applyFill="1" applyBorder="1" applyAlignment="1">
      <alignment horizontal="right"/>
    </xf>
    <xf numFmtId="0" fontId="3" fillId="0" borderId="28" xfId="0" applyFont="1" applyBorder="1" applyAlignment="1">
      <alignment horizontal="center" vertical="top"/>
    </xf>
    <xf numFmtId="0" fontId="3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center"/>
    </xf>
    <xf numFmtId="0" fontId="5" fillId="0" borderId="28" xfId="0" applyFont="1" applyBorder="1" applyAlignment="1">
      <alignment horizontal="left" wrapText="1"/>
    </xf>
    <xf numFmtId="2" fontId="7" fillId="0" borderId="20" xfId="0" applyNumberFormat="1" applyFont="1" applyFill="1" applyBorder="1" applyAlignment="1">
      <alignment horizontal="right"/>
    </xf>
    <xf numFmtId="0" fontId="6" fillId="0" borderId="19" xfId="0" applyFont="1" applyBorder="1" applyAlignment="1">
      <alignment horizontal="left" wrapText="1"/>
    </xf>
    <xf numFmtId="0" fontId="6" fillId="0" borderId="20" xfId="0" applyFont="1" applyBorder="1" applyAlignment="1">
      <alignment horizontal="left" wrapText="1"/>
    </xf>
    <xf numFmtId="49" fontId="6" fillId="0" borderId="20" xfId="0" applyNumberFormat="1" applyFont="1" applyFill="1" applyBorder="1" applyAlignment="1">
      <alignment horizontal="center"/>
    </xf>
    <xf numFmtId="0" fontId="7" fillId="0" borderId="20" xfId="0" applyNumberFormat="1" applyFont="1" applyFill="1" applyBorder="1" applyAlignment="1">
      <alignment horizontal="right"/>
    </xf>
    <xf numFmtId="49" fontId="3" fillId="0" borderId="25" xfId="0" applyNumberFormat="1" applyFont="1" applyFill="1" applyBorder="1" applyAlignment="1">
      <alignment horizontal="center"/>
    </xf>
    <xf numFmtId="49" fontId="3" fillId="0" borderId="26" xfId="0" applyNumberFormat="1" applyFont="1" applyFill="1" applyBorder="1" applyAlignment="1">
      <alignment horizontal="center"/>
    </xf>
    <xf numFmtId="49" fontId="3" fillId="0" borderId="27" xfId="0" applyNumberFormat="1" applyFont="1" applyFill="1" applyBorder="1" applyAlignment="1">
      <alignment horizontal="center"/>
    </xf>
    <xf numFmtId="49" fontId="2" fillId="0" borderId="28" xfId="0" applyNumberFormat="1" applyFont="1" applyFill="1" applyBorder="1" applyAlignment="1">
      <alignment horizontal="left" wrapText="1"/>
    </xf>
    <xf numFmtId="49" fontId="2" fillId="0" borderId="10" xfId="0" applyNumberFormat="1" applyFont="1" applyFill="1" applyBorder="1" applyAlignment="1">
      <alignment horizontal="left" wrapText="1"/>
    </xf>
    <xf numFmtId="2" fontId="2" fillId="0" borderId="10" xfId="0" applyNumberFormat="1" applyFont="1" applyFill="1" applyBorder="1" applyAlignment="1">
      <alignment horizontal="right"/>
    </xf>
    <xf numFmtId="49" fontId="3" fillId="0" borderId="22" xfId="0" applyNumberFormat="1" applyFont="1" applyFill="1" applyBorder="1" applyAlignment="1">
      <alignment horizontal="left" wrapText="1"/>
    </xf>
    <xf numFmtId="49" fontId="3" fillId="0" borderId="23" xfId="0" applyNumberFormat="1" applyFont="1" applyFill="1" applyBorder="1" applyAlignment="1">
      <alignment horizontal="left" wrapText="1"/>
    </xf>
    <xf numFmtId="49" fontId="6" fillId="0" borderId="30" xfId="0" applyNumberFormat="1" applyFont="1" applyFill="1" applyBorder="1" applyAlignment="1">
      <alignment horizontal="left" wrapText="1"/>
    </xf>
    <xf numFmtId="49" fontId="6" fillId="0" borderId="31" xfId="0" applyNumberFormat="1" applyFont="1" applyFill="1" applyBorder="1" applyAlignment="1">
      <alignment horizontal="left" wrapText="1"/>
    </xf>
    <xf numFmtId="49" fontId="6" fillId="0" borderId="31" xfId="0" applyNumberFormat="1" applyFont="1" applyFill="1" applyBorder="1" applyAlignment="1">
      <alignment horizontal="center"/>
    </xf>
    <xf numFmtId="2" fontId="6" fillId="0" borderId="31" xfId="0" applyNumberFormat="1" applyFont="1" applyFill="1" applyBorder="1" applyAlignment="1">
      <alignment horizontal="right"/>
    </xf>
    <xf numFmtId="2" fontId="7" fillId="0" borderId="31" xfId="0" applyNumberFormat="1" applyFont="1" applyFill="1" applyBorder="1" applyAlignment="1">
      <alignment horizontal="right"/>
    </xf>
    <xf numFmtId="49" fontId="3" fillId="0" borderId="10" xfId="0" applyNumberFormat="1" applyFont="1" applyFill="1" applyBorder="1" applyAlignment="1">
      <alignment horizontal="left" wrapText="1"/>
    </xf>
    <xf numFmtId="0" fontId="2" fillId="0" borderId="32" xfId="0" applyFont="1" applyFill="1" applyBorder="1" applyAlignment="1">
      <alignment horizontal="left" wrapText="1"/>
    </xf>
    <xf numFmtId="0" fontId="2" fillId="0" borderId="33" xfId="0" applyFont="1" applyFill="1" applyBorder="1" applyAlignment="1">
      <alignment horizontal="left" wrapText="1"/>
    </xf>
    <xf numFmtId="49" fontId="2" fillId="0" borderId="33" xfId="0" applyNumberFormat="1" applyFont="1" applyFill="1" applyBorder="1" applyAlignment="1">
      <alignment horizontal="center"/>
    </xf>
    <xf numFmtId="2" fontId="1" fillId="0" borderId="33" xfId="0" applyNumberFormat="1" applyFont="1" applyFill="1" applyBorder="1" applyAlignment="1">
      <alignment horizontal="right"/>
    </xf>
    <xf numFmtId="49" fontId="3" fillId="0" borderId="34" xfId="0" applyNumberFormat="1" applyFont="1" applyFill="1" applyBorder="1" applyAlignment="1">
      <alignment horizontal="left" wrapText="1"/>
    </xf>
    <xf numFmtId="49" fontId="3" fillId="0" borderId="35" xfId="0" applyNumberFormat="1" applyFont="1" applyFill="1" applyBorder="1" applyAlignment="1">
      <alignment horizontal="left" wrapText="1"/>
    </xf>
    <xf numFmtId="49" fontId="3" fillId="0" borderId="35" xfId="0" applyNumberFormat="1" applyFont="1" applyFill="1" applyBorder="1" applyAlignment="1">
      <alignment horizontal="center"/>
    </xf>
    <xf numFmtId="2" fontId="4" fillId="0" borderId="35" xfId="0" applyNumberFormat="1" applyFont="1" applyFill="1" applyBorder="1" applyAlignment="1">
      <alignment horizontal="right"/>
    </xf>
    <xf numFmtId="0" fontId="3" fillId="0" borderId="34" xfId="0" applyFont="1" applyFill="1" applyBorder="1" applyAlignment="1">
      <alignment horizontal="left" wrapText="1"/>
    </xf>
    <xf numFmtId="0" fontId="3" fillId="0" borderId="35" xfId="0" applyFont="1" applyFill="1" applyBorder="1" applyAlignment="1">
      <alignment horizontal="left" wrapText="1"/>
    </xf>
    <xf numFmtId="0" fontId="6" fillId="0" borderId="21" xfId="0" applyFont="1" applyFill="1" applyBorder="1" applyAlignment="1">
      <alignment horizontal="left" wrapText="1"/>
    </xf>
    <xf numFmtId="0" fontId="6" fillId="0" borderId="17" xfId="0" applyFont="1" applyFill="1" applyBorder="1" applyAlignment="1">
      <alignment horizontal="left" wrapText="1"/>
    </xf>
    <xf numFmtId="49" fontId="6" fillId="0" borderId="17" xfId="0" applyNumberFormat="1" applyFont="1" applyFill="1" applyBorder="1" applyAlignment="1">
      <alignment horizontal="center"/>
    </xf>
    <xf numFmtId="2" fontId="7" fillId="0" borderId="17" xfId="0" applyNumberFormat="1" applyFont="1" applyFill="1" applyBorder="1" applyAlignment="1">
      <alignment horizontal="right"/>
    </xf>
    <xf numFmtId="0" fontId="3" fillId="0" borderId="19" xfId="0" applyFont="1" applyFill="1" applyBorder="1" applyAlignment="1">
      <alignment horizontal="left" wrapText="1"/>
    </xf>
    <xf numFmtId="0" fontId="3" fillId="0" borderId="20" xfId="0" applyFont="1" applyFill="1" applyBorder="1" applyAlignment="1">
      <alignment horizontal="left" wrapText="1"/>
    </xf>
    <xf numFmtId="49" fontId="3" fillId="0" borderId="20" xfId="0" applyNumberFormat="1" applyFont="1" applyFill="1" applyBorder="1" applyAlignment="1">
      <alignment horizontal="center"/>
    </xf>
    <xf numFmtId="2" fontId="4" fillId="0" borderId="20" xfId="0" applyNumberFormat="1" applyFont="1" applyFill="1" applyBorder="1" applyAlignment="1">
      <alignment horizontal="right"/>
    </xf>
    <xf numFmtId="0" fontId="2" fillId="0" borderId="28" xfId="0" applyFont="1" applyFill="1" applyBorder="1" applyAlignment="1">
      <alignment horizontal="left" wrapText="1"/>
    </xf>
    <xf numFmtId="0" fontId="2" fillId="0" borderId="10" xfId="0" applyFont="1" applyFill="1" applyBorder="1" applyAlignment="1">
      <alignment horizontal="left" wrapText="1"/>
    </xf>
    <xf numFmtId="0" fontId="6" fillId="0" borderId="30" xfId="0" applyFont="1" applyFill="1" applyBorder="1" applyAlignment="1">
      <alignment horizontal="left" wrapText="1"/>
    </xf>
    <xf numFmtId="0" fontId="6" fillId="0" borderId="31" xfId="0" applyFont="1" applyFill="1" applyBorder="1" applyAlignment="1">
      <alignment horizontal="left" wrapText="1"/>
    </xf>
    <xf numFmtId="0" fontId="3" fillId="0" borderId="21" xfId="0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left" wrapText="1"/>
    </xf>
    <xf numFmtId="49" fontId="22" fillId="0" borderId="0" xfId="0" applyNumberFormat="1" applyFont="1" applyAlignment="1">
      <alignment horizontal="right" wrapText="1"/>
    </xf>
    <xf numFmtId="0" fontId="3" fillId="0" borderId="22" xfId="0" applyFont="1" applyFill="1" applyBorder="1" applyAlignment="1">
      <alignment horizontal="left" wrapText="1"/>
    </xf>
    <xf numFmtId="0" fontId="3" fillId="0" borderId="23" xfId="0" applyFont="1" applyFill="1" applyBorder="1" applyAlignment="1">
      <alignment horizontal="left" wrapText="1"/>
    </xf>
    <xf numFmtId="49" fontId="6" fillId="0" borderId="21" xfId="0" applyNumberFormat="1" applyFont="1" applyFill="1" applyBorder="1" applyAlignment="1">
      <alignment horizontal="left" wrapText="1"/>
    </xf>
    <xf numFmtId="49" fontId="6" fillId="0" borderId="17" xfId="0" applyNumberFormat="1" applyFont="1" applyFill="1" applyBorder="1" applyAlignment="1">
      <alignment horizontal="left" wrapText="1"/>
    </xf>
    <xf numFmtId="49" fontId="16" fillId="0" borderId="17" xfId="0" applyNumberFormat="1" applyFont="1" applyFill="1" applyBorder="1" applyAlignment="1">
      <alignment horizontal="center"/>
    </xf>
    <xf numFmtId="49" fontId="15" fillId="0" borderId="31" xfId="0" applyNumberFormat="1" applyFont="1" applyFill="1" applyBorder="1" applyAlignment="1">
      <alignment horizontal="center"/>
    </xf>
    <xf numFmtId="2" fontId="3" fillId="0" borderId="31" xfId="0" applyNumberFormat="1" applyFont="1" applyFill="1" applyBorder="1" applyAlignment="1">
      <alignment horizontal="right"/>
    </xf>
    <xf numFmtId="49" fontId="15" fillId="0" borderId="17" xfId="0" applyNumberFormat="1" applyFont="1" applyFill="1" applyBorder="1" applyAlignment="1">
      <alignment horizontal="center"/>
    </xf>
    <xf numFmtId="49" fontId="14" fillId="0" borderId="17" xfId="0" applyNumberFormat="1" applyFont="1" applyFill="1" applyBorder="1" applyAlignment="1">
      <alignment horizontal="center"/>
    </xf>
    <xf numFmtId="49" fontId="15" fillId="0" borderId="35" xfId="0" applyNumberFormat="1" applyFont="1" applyFill="1" applyBorder="1" applyAlignment="1">
      <alignment horizontal="center"/>
    </xf>
    <xf numFmtId="49" fontId="3" fillId="0" borderId="36" xfId="0" applyNumberFormat="1" applyFont="1" applyFill="1" applyBorder="1" applyAlignment="1">
      <alignment horizontal="left" wrapText="1"/>
    </xf>
    <xf numFmtId="49" fontId="3" fillId="0" borderId="26" xfId="0" applyNumberFormat="1" applyFont="1" applyFill="1" applyBorder="1" applyAlignment="1">
      <alignment horizontal="left" wrapText="1"/>
    </xf>
    <xf numFmtId="49" fontId="3" fillId="0" borderId="27" xfId="0" applyNumberFormat="1" applyFont="1" applyFill="1" applyBorder="1" applyAlignment="1">
      <alignment horizontal="left" wrapText="1"/>
    </xf>
    <xf numFmtId="49" fontId="15" fillId="0" borderId="25" xfId="0" applyNumberFormat="1" applyFont="1" applyFill="1" applyBorder="1" applyAlignment="1">
      <alignment horizontal="center"/>
    </xf>
    <xf numFmtId="49" fontId="15" fillId="0" borderId="26" xfId="0" applyNumberFormat="1" applyFont="1" applyFill="1" applyBorder="1" applyAlignment="1">
      <alignment horizontal="center"/>
    </xf>
    <xf numFmtId="49" fontId="15" fillId="0" borderId="27" xfId="0" applyNumberFormat="1" applyFont="1" applyFill="1" applyBorder="1" applyAlignment="1">
      <alignment horizontal="center"/>
    </xf>
    <xf numFmtId="2" fontId="6" fillId="0" borderId="17" xfId="0" applyNumberFormat="1" applyFont="1" applyFill="1" applyBorder="1" applyAlignment="1">
      <alignment horizontal="right"/>
    </xf>
    <xf numFmtId="2" fontId="3" fillId="0" borderId="35" xfId="0" applyNumberFormat="1" applyFont="1" applyFill="1" applyBorder="1" applyAlignment="1">
      <alignment horizontal="right"/>
    </xf>
    <xf numFmtId="49" fontId="1" fillId="0" borderId="28" xfId="0" applyNumberFormat="1" applyFont="1" applyFill="1" applyBorder="1" applyAlignment="1">
      <alignment horizontal="left" wrapText="1"/>
    </xf>
    <xf numFmtId="49" fontId="1" fillId="0" borderId="10" xfId="0" applyNumberFormat="1" applyFont="1" applyFill="1" applyBorder="1" applyAlignment="1">
      <alignment horizontal="left" wrapText="1"/>
    </xf>
    <xf numFmtId="49" fontId="14" fillId="0" borderId="10" xfId="0" applyNumberFormat="1" applyFont="1" applyFill="1" applyBorder="1" applyAlignment="1">
      <alignment horizontal="center"/>
    </xf>
    <xf numFmtId="49" fontId="14" fillId="0" borderId="31" xfId="0" applyNumberFormat="1" applyFont="1" applyFill="1" applyBorder="1" applyAlignment="1">
      <alignment horizontal="center"/>
    </xf>
    <xf numFmtId="49" fontId="16" fillId="0" borderId="31" xfId="0" applyNumberFormat="1" applyFont="1" applyFill="1" applyBorder="1" applyAlignment="1">
      <alignment horizontal="center"/>
    </xf>
    <xf numFmtId="2" fontId="7" fillId="0" borderId="10" xfId="0" applyNumberFormat="1" applyFont="1" applyFill="1" applyBorder="1" applyAlignment="1">
      <alignment horizontal="right"/>
    </xf>
    <xf numFmtId="49" fontId="17" fillId="0" borderId="21" xfId="0" applyNumberFormat="1" applyFont="1" applyFill="1" applyBorder="1" applyAlignment="1">
      <alignment horizontal="left" wrapText="1"/>
    </xf>
    <xf numFmtId="49" fontId="17" fillId="0" borderId="17" xfId="0" applyNumberFormat="1" applyFont="1" applyFill="1" applyBorder="1" applyAlignment="1">
      <alignment horizontal="left" wrapText="1"/>
    </xf>
    <xf numFmtId="2" fontId="2" fillId="0" borderId="17" xfId="0" applyNumberFormat="1" applyFont="1" applyFill="1" applyBorder="1" applyAlignment="1">
      <alignment horizontal="right"/>
    </xf>
    <xf numFmtId="0" fontId="3" fillId="0" borderId="34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/>
    </xf>
    <xf numFmtId="0" fontId="3" fillId="0" borderId="35" xfId="0" applyFont="1" applyBorder="1" applyAlignment="1">
      <alignment horizontal="center" vertical="top" wrapText="1"/>
    </xf>
    <xf numFmtId="49" fontId="1" fillId="0" borderId="37" xfId="0" applyNumberFormat="1" applyFont="1" applyBorder="1" applyAlignment="1">
      <alignment horizontal="center" vertical="top" wrapText="1"/>
    </xf>
    <xf numFmtId="49" fontId="1" fillId="0" borderId="38" xfId="0" applyNumberFormat="1" applyFont="1" applyBorder="1" applyAlignment="1">
      <alignment horizontal="center" vertical="top" wrapText="1"/>
    </xf>
    <xf numFmtId="49" fontId="1" fillId="0" borderId="39" xfId="0" applyNumberFormat="1" applyFont="1" applyBorder="1" applyAlignment="1">
      <alignment horizontal="center" vertical="top" wrapText="1"/>
    </xf>
    <xf numFmtId="49" fontId="9" fillId="0" borderId="40" xfId="0" applyNumberFormat="1" applyFont="1" applyBorder="1" applyAlignment="1">
      <alignment horizontal="center" vertical="top" wrapText="1"/>
    </xf>
    <xf numFmtId="49" fontId="9" fillId="0" borderId="41" xfId="0" applyNumberFormat="1" applyFont="1" applyBorder="1" applyAlignment="1">
      <alignment horizontal="center" vertical="top" wrapText="1"/>
    </xf>
    <xf numFmtId="49" fontId="9" fillId="0" borderId="42" xfId="0" applyNumberFormat="1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9" fillId="0" borderId="17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3" fillId="0" borderId="43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44" xfId="0" applyFont="1" applyBorder="1" applyAlignment="1">
      <alignment/>
    </xf>
    <xf numFmtId="49" fontId="14" fillId="0" borderId="45" xfId="0" applyNumberFormat="1" applyFont="1" applyFill="1" applyBorder="1" applyAlignment="1">
      <alignment horizontal="center"/>
    </xf>
    <xf numFmtId="2" fontId="3" fillId="0" borderId="45" xfId="0" applyNumberFormat="1" applyFont="1" applyFill="1" applyBorder="1" applyAlignment="1">
      <alignment horizontal="right"/>
    </xf>
    <xf numFmtId="0" fontId="3" fillId="0" borderId="45" xfId="0" applyNumberFormat="1" applyFont="1" applyFill="1" applyBorder="1" applyAlignment="1">
      <alignment horizontal="right"/>
    </xf>
    <xf numFmtId="0" fontId="1" fillId="0" borderId="28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4" fillId="0" borderId="10" xfId="0" applyFont="1" applyBorder="1" applyAlignment="1">
      <alignment horizontal="center"/>
    </xf>
    <xf numFmtId="49" fontId="17" fillId="0" borderId="30" xfId="0" applyNumberFormat="1" applyFont="1" applyFill="1" applyBorder="1" applyAlignment="1">
      <alignment horizontal="left" wrapText="1"/>
    </xf>
    <xf numFmtId="49" fontId="17" fillId="0" borderId="31" xfId="0" applyNumberFormat="1" applyFont="1" applyFill="1" applyBorder="1" applyAlignment="1">
      <alignment horizontal="left" wrapText="1"/>
    </xf>
    <xf numFmtId="2" fontId="2" fillId="0" borderId="31" xfId="0" applyNumberFormat="1" applyFont="1" applyFill="1" applyBorder="1" applyAlignment="1">
      <alignment horizontal="right"/>
    </xf>
    <xf numFmtId="49" fontId="2" fillId="0" borderId="21" xfId="0" applyNumberFormat="1" applyFont="1" applyFill="1" applyBorder="1" applyAlignment="1">
      <alignment horizontal="left" wrapText="1"/>
    </xf>
    <xf numFmtId="49" fontId="2" fillId="0" borderId="17" xfId="0" applyNumberFormat="1" applyFont="1" applyFill="1" applyBorder="1" applyAlignment="1">
      <alignment horizontal="left" wrapText="1"/>
    </xf>
    <xf numFmtId="49" fontId="7" fillId="0" borderId="30" xfId="0" applyNumberFormat="1" applyFont="1" applyFill="1" applyBorder="1" applyAlignment="1">
      <alignment horizontal="left" wrapText="1"/>
    </xf>
    <xf numFmtId="49" fontId="7" fillId="0" borderId="31" xfId="0" applyNumberFormat="1" applyFont="1" applyFill="1" applyBorder="1" applyAlignment="1">
      <alignment horizontal="left" wrapText="1"/>
    </xf>
    <xf numFmtId="49" fontId="7" fillId="0" borderId="21" xfId="0" applyNumberFormat="1" applyFont="1" applyFill="1" applyBorder="1" applyAlignment="1">
      <alignment horizontal="left" wrapText="1"/>
    </xf>
    <xf numFmtId="49" fontId="7" fillId="0" borderId="17" xfId="0" applyNumberFormat="1" applyFont="1" applyFill="1" applyBorder="1" applyAlignment="1">
      <alignment horizontal="left" wrapText="1"/>
    </xf>
    <xf numFmtId="49" fontId="6" fillId="0" borderId="36" xfId="0" applyNumberFormat="1" applyFont="1" applyFill="1" applyBorder="1" applyAlignment="1">
      <alignment horizontal="left" wrapText="1"/>
    </xf>
    <xf numFmtId="49" fontId="6" fillId="0" borderId="26" xfId="0" applyNumberFormat="1" applyFont="1" applyFill="1" applyBorder="1" applyAlignment="1">
      <alignment horizontal="left" wrapText="1"/>
    </xf>
    <xf numFmtId="49" fontId="6" fillId="0" borderId="27" xfId="0" applyNumberFormat="1" applyFont="1" applyFill="1" applyBorder="1" applyAlignment="1">
      <alignment horizontal="left" wrapText="1"/>
    </xf>
    <xf numFmtId="49" fontId="16" fillId="0" borderId="25" xfId="0" applyNumberFormat="1" applyFont="1" applyFill="1" applyBorder="1" applyAlignment="1">
      <alignment horizontal="center"/>
    </xf>
    <xf numFmtId="49" fontId="16" fillId="0" borderId="26" xfId="0" applyNumberFormat="1" applyFont="1" applyFill="1" applyBorder="1" applyAlignment="1">
      <alignment horizontal="center"/>
    </xf>
    <xf numFmtId="49" fontId="16" fillId="0" borderId="27" xfId="0" applyNumberFormat="1" applyFont="1" applyFill="1" applyBorder="1" applyAlignment="1">
      <alignment horizontal="center"/>
    </xf>
    <xf numFmtId="2" fontId="6" fillId="0" borderId="25" xfId="0" applyNumberFormat="1" applyFont="1" applyFill="1" applyBorder="1" applyAlignment="1">
      <alignment horizontal="right"/>
    </xf>
    <xf numFmtId="2" fontId="6" fillId="0" borderId="26" xfId="0" applyNumberFormat="1" applyFont="1" applyFill="1" applyBorder="1" applyAlignment="1">
      <alignment horizontal="right"/>
    </xf>
    <xf numFmtId="2" fontId="6" fillId="0" borderId="27" xfId="0" applyNumberFormat="1" applyFont="1" applyFill="1" applyBorder="1" applyAlignment="1">
      <alignment horizontal="right"/>
    </xf>
    <xf numFmtId="0" fontId="1" fillId="0" borderId="28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/>
    </xf>
    <xf numFmtId="49" fontId="9" fillId="0" borderId="15" xfId="0" applyNumberFormat="1" applyFont="1" applyBorder="1" applyAlignment="1">
      <alignment horizontal="center" vertical="top" wrapText="1"/>
    </xf>
    <xf numFmtId="49" fontId="9" fillId="0" borderId="14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/>
    </xf>
    <xf numFmtId="49" fontId="18" fillId="0" borderId="30" xfId="0" applyNumberFormat="1" applyFont="1" applyFill="1" applyBorder="1" applyAlignment="1">
      <alignment horizontal="left" wrapText="1"/>
    </xf>
    <xf numFmtId="49" fontId="18" fillId="0" borderId="31" xfId="0" applyNumberFormat="1" applyFont="1" applyFill="1" applyBorder="1" applyAlignment="1">
      <alignment horizontal="left" wrapText="1"/>
    </xf>
    <xf numFmtId="0" fontId="1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A41"/>
  <sheetViews>
    <sheetView tabSelected="1" zoomScalePageLayoutView="0" workbookViewId="0" topLeftCell="A1">
      <selection activeCell="BF1" sqref="BF1:CW1"/>
    </sheetView>
  </sheetViews>
  <sheetFormatPr defaultColWidth="9.00390625" defaultRowHeight="12.75"/>
  <cols>
    <col min="1" max="1" width="0.37109375" style="0" customWidth="1"/>
    <col min="2" max="2" width="0.12890625" style="0" customWidth="1"/>
    <col min="3" max="13" width="9.125" style="0" hidden="1" customWidth="1"/>
    <col min="14" max="14" width="2.375" style="0" customWidth="1"/>
    <col min="15" max="18" width="9.125" style="0" hidden="1" customWidth="1"/>
    <col min="19" max="19" width="0.2421875" style="0" customWidth="1"/>
    <col min="20" max="20" width="0.6171875" style="0" customWidth="1"/>
    <col min="21" max="21" width="9.125" style="0" hidden="1" customWidth="1"/>
    <col min="22" max="22" width="0.12890625" style="0" customWidth="1"/>
    <col min="23" max="23" width="2.75390625" style="0" customWidth="1"/>
    <col min="24" max="24" width="9.125" style="0" hidden="1" customWidth="1"/>
    <col min="25" max="25" width="5.00390625" style="0" customWidth="1"/>
    <col min="26" max="26" width="9.125" style="0" hidden="1" customWidth="1"/>
    <col min="27" max="27" width="11.375" style="0" customWidth="1"/>
    <col min="28" max="28" width="0.12890625" style="0" hidden="1" customWidth="1"/>
    <col min="29" max="29" width="6.75390625" style="0" hidden="1" customWidth="1"/>
    <col min="30" max="30" width="1.00390625" style="0" customWidth="1"/>
    <col min="31" max="31" width="1.12109375" style="0" customWidth="1"/>
    <col min="32" max="32" width="9.125" style="0" hidden="1" customWidth="1"/>
    <col min="33" max="33" width="0.6171875" style="0" customWidth="1"/>
    <col min="34" max="34" width="1.12109375" style="0" customWidth="1"/>
    <col min="35" max="35" width="9.125" style="0" hidden="1" customWidth="1"/>
    <col min="36" max="36" width="0.2421875" style="0" customWidth="1"/>
    <col min="37" max="38" width="9.125" style="0" hidden="1" customWidth="1"/>
    <col min="39" max="39" width="0.12890625" style="0" customWidth="1"/>
    <col min="40" max="40" width="9.125" style="0" hidden="1" customWidth="1"/>
    <col min="41" max="41" width="2.125" style="0" customWidth="1"/>
    <col min="42" max="42" width="0.74609375" style="0" customWidth="1"/>
    <col min="43" max="43" width="1.25" style="0" customWidth="1"/>
    <col min="44" max="44" width="0.875" style="0" customWidth="1"/>
    <col min="45" max="45" width="1.00390625" style="0" customWidth="1"/>
    <col min="46" max="46" width="5.375" style="0" customWidth="1"/>
    <col min="47" max="47" width="7.75390625" style="0" customWidth="1"/>
    <col min="48" max="48" width="1.875" style="0" customWidth="1"/>
    <col min="49" max="49" width="0.37109375" style="0" customWidth="1"/>
    <col min="50" max="50" width="1.12109375" style="0" customWidth="1"/>
    <col min="51" max="51" width="0.2421875" style="0" customWidth="1"/>
    <col min="52" max="52" width="1.37890625" style="0" customWidth="1"/>
    <col min="53" max="54" width="9.125" style="0" hidden="1" customWidth="1"/>
    <col min="55" max="55" width="0.2421875" style="0" customWidth="1"/>
    <col min="56" max="56" width="9.125" style="0" hidden="1" customWidth="1"/>
    <col min="57" max="58" width="1.12109375" style="0" customWidth="1"/>
    <col min="59" max="60" width="1.00390625" style="0" customWidth="1"/>
    <col min="61" max="61" width="3.75390625" style="0" customWidth="1"/>
    <col min="62" max="62" width="3.625" style="0" customWidth="1"/>
    <col min="63" max="63" width="1.00390625" style="0" customWidth="1"/>
    <col min="64" max="64" width="9.125" style="0" hidden="1" customWidth="1"/>
    <col min="65" max="65" width="1.00390625" style="0" customWidth="1"/>
    <col min="66" max="66" width="9.125" style="0" hidden="1" customWidth="1"/>
    <col min="67" max="67" width="1.875" style="0" customWidth="1"/>
    <col min="68" max="70" width="9.125" style="0" hidden="1" customWidth="1"/>
    <col min="71" max="71" width="1.00390625" style="0" customWidth="1"/>
    <col min="72" max="74" width="9.125" style="0" hidden="1" customWidth="1"/>
    <col min="75" max="75" width="1.00390625" style="0" hidden="1" customWidth="1"/>
    <col min="76" max="78" width="9.125" style="0" hidden="1" customWidth="1"/>
    <col min="79" max="79" width="1.75390625" style="0" hidden="1" customWidth="1"/>
    <col min="80" max="83" width="9.125" style="0" hidden="1" customWidth="1"/>
    <col min="84" max="84" width="1.12109375" style="0" hidden="1" customWidth="1"/>
    <col min="85" max="86" width="9.125" style="0" hidden="1" customWidth="1"/>
    <col min="87" max="87" width="2.625" style="0" hidden="1" customWidth="1"/>
    <col min="88" max="89" width="9.125" style="0" hidden="1" customWidth="1"/>
    <col min="90" max="90" width="2.625" style="0" hidden="1" customWidth="1"/>
    <col min="91" max="92" width="9.125" style="0" hidden="1" customWidth="1"/>
    <col min="93" max="93" width="1.625" style="0" hidden="1" customWidth="1"/>
    <col min="94" max="98" width="9.125" style="0" hidden="1" customWidth="1"/>
    <col min="99" max="99" width="3.625" style="0" hidden="1" customWidth="1"/>
    <col min="100" max="100" width="4.375" style="0" customWidth="1"/>
    <col min="101" max="101" width="13.375" style="0" customWidth="1"/>
  </cols>
  <sheetData>
    <row r="1" spans="1:101" ht="46.5" customHeight="1">
      <c r="A1" s="47"/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7"/>
      <c r="AE1" s="47"/>
      <c r="AF1" s="47"/>
      <c r="AG1" s="47"/>
      <c r="AH1" s="47"/>
      <c r="AI1" s="47"/>
      <c r="AJ1" s="47"/>
      <c r="AK1" s="47"/>
      <c r="AL1" s="47"/>
      <c r="AM1" s="47"/>
      <c r="AN1" s="47"/>
      <c r="AO1" s="47"/>
      <c r="AP1" s="47"/>
      <c r="AQ1" s="47"/>
      <c r="AR1" s="47"/>
      <c r="AS1" s="47"/>
      <c r="AT1" s="47"/>
      <c r="AU1" s="47"/>
      <c r="AV1" s="47"/>
      <c r="AW1" s="47"/>
      <c r="AX1" s="47"/>
      <c r="AY1" s="47"/>
      <c r="AZ1" s="49" t="s">
        <v>136</v>
      </c>
      <c r="BA1" s="49"/>
      <c r="BB1" s="49"/>
      <c r="BC1" s="49"/>
      <c r="BD1" s="49"/>
      <c r="BE1" s="49"/>
      <c r="BF1" s="143" t="s">
        <v>352</v>
      </c>
      <c r="BG1" s="143"/>
      <c r="BH1" s="143"/>
      <c r="BI1" s="143"/>
      <c r="BJ1" s="143"/>
      <c r="BK1" s="143"/>
      <c r="BL1" s="143"/>
      <c r="BM1" s="143"/>
      <c r="BN1" s="143"/>
      <c r="BO1" s="143"/>
      <c r="BP1" s="143"/>
      <c r="BQ1" s="143"/>
      <c r="BR1" s="143"/>
      <c r="BS1" s="143"/>
      <c r="BT1" s="143"/>
      <c r="BU1" s="143"/>
      <c r="BV1" s="143"/>
      <c r="BW1" s="143"/>
      <c r="BX1" s="143"/>
      <c r="BY1" s="143"/>
      <c r="BZ1" s="143"/>
      <c r="CA1" s="143"/>
      <c r="CB1" s="143"/>
      <c r="CC1" s="143"/>
      <c r="CD1" s="143"/>
      <c r="CE1" s="143"/>
      <c r="CF1" s="143"/>
      <c r="CG1" s="143"/>
      <c r="CH1" s="143"/>
      <c r="CI1" s="143"/>
      <c r="CJ1" s="143"/>
      <c r="CK1" s="143"/>
      <c r="CL1" s="143"/>
      <c r="CM1" s="143"/>
      <c r="CN1" s="143"/>
      <c r="CO1" s="143"/>
      <c r="CP1" s="143"/>
      <c r="CQ1" s="143"/>
      <c r="CR1" s="143"/>
      <c r="CS1" s="143"/>
      <c r="CT1" s="143"/>
      <c r="CU1" s="143"/>
      <c r="CV1" s="143"/>
      <c r="CW1" s="143"/>
    </row>
    <row r="2" spans="1:105" ht="12.75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  <c r="Q2" s="86"/>
      <c r="R2" s="86"/>
      <c r="S2" s="86"/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  <c r="AR2" s="86"/>
      <c r="AS2" s="86"/>
      <c r="AT2" s="86"/>
      <c r="AU2" s="86"/>
      <c r="AV2" s="86"/>
      <c r="AW2" s="86"/>
      <c r="AX2" s="86"/>
      <c r="AY2" s="86"/>
      <c r="AZ2" s="86"/>
      <c r="BA2" s="86"/>
      <c r="BB2" s="86"/>
      <c r="BC2" s="86"/>
      <c r="BD2" s="86"/>
      <c r="BE2" s="86"/>
      <c r="BF2" s="86"/>
      <c r="BG2" s="86"/>
      <c r="BH2" s="86"/>
      <c r="BI2" s="86"/>
      <c r="BJ2" s="86"/>
      <c r="BK2" s="86"/>
      <c r="BL2" s="86"/>
      <c r="BM2" s="86"/>
      <c r="BN2" s="86"/>
      <c r="BO2" s="86"/>
      <c r="BP2" s="86"/>
      <c r="BQ2" s="86"/>
      <c r="BR2" s="86"/>
      <c r="BS2" s="86"/>
      <c r="BT2" s="86"/>
      <c r="BU2" s="86"/>
      <c r="BV2" s="86"/>
      <c r="BW2" s="86"/>
      <c r="BX2" s="86"/>
      <c r="BY2" s="86"/>
      <c r="BZ2" s="86"/>
      <c r="CA2" s="86"/>
      <c r="CB2" s="86"/>
      <c r="CC2" s="86"/>
      <c r="CD2" s="86"/>
      <c r="CE2" s="86"/>
      <c r="CF2" s="86"/>
      <c r="CG2" s="86"/>
      <c r="CH2" s="86"/>
      <c r="CI2" s="86"/>
      <c r="CJ2" s="86"/>
      <c r="CK2" s="86"/>
      <c r="CL2" s="86"/>
      <c r="CM2" s="86"/>
      <c r="CN2" s="86"/>
      <c r="CO2" s="86"/>
      <c r="CP2" s="86"/>
      <c r="CQ2" s="86"/>
      <c r="CR2" s="86"/>
      <c r="CS2" s="86"/>
      <c r="CT2" s="86"/>
      <c r="CU2" s="86"/>
      <c r="CV2" s="86"/>
      <c r="CW2" s="86"/>
      <c r="DA2" s="48"/>
    </row>
    <row r="3" spans="1:103" ht="12.75">
      <c r="A3" s="86" t="s">
        <v>311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  <c r="AY3" s="86"/>
      <c r="AZ3" s="86"/>
      <c r="BA3" s="86"/>
      <c r="BB3" s="86"/>
      <c r="BC3" s="86"/>
      <c r="BD3" s="86"/>
      <c r="BE3" s="86"/>
      <c r="BF3" s="86"/>
      <c r="BG3" s="86"/>
      <c r="BH3" s="86"/>
      <c r="BI3" s="86"/>
      <c r="BJ3" s="86"/>
      <c r="BK3" s="86"/>
      <c r="BL3" s="86"/>
      <c r="BM3" s="86"/>
      <c r="BN3" s="86"/>
      <c r="BO3" s="86"/>
      <c r="BP3" s="86"/>
      <c r="BQ3" s="86"/>
      <c r="BR3" s="86"/>
      <c r="BS3" s="86"/>
      <c r="BT3" s="86"/>
      <c r="BU3" s="86"/>
      <c r="BV3" s="86"/>
      <c r="BW3" s="86"/>
      <c r="BX3" s="86"/>
      <c r="BY3" s="86"/>
      <c r="BZ3" s="86"/>
      <c r="CA3" s="86"/>
      <c r="CB3" s="86"/>
      <c r="CC3" s="86"/>
      <c r="CD3" s="86"/>
      <c r="CE3" s="86"/>
      <c r="CF3" s="86"/>
      <c r="CG3" s="86"/>
      <c r="CH3" s="86"/>
      <c r="CI3" s="86"/>
      <c r="CJ3" s="86"/>
      <c r="CK3" s="86"/>
      <c r="CL3" s="86"/>
      <c r="CM3" s="86"/>
      <c r="CN3" s="86"/>
      <c r="CO3" s="86"/>
      <c r="CP3" s="86"/>
      <c r="CQ3" s="86"/>
      <c r="CR3" s="86"/>
      <c r="CS3" s="86"/>
      <c r="CT3" s="86"/>
      <c r="CU3" s="86"/>
      <c r="CV3" s="86"/>
      <c r="CW3" s="86"/>
      <c r="CY3" s="48"/>
    </row>
    <row r="4" spans="1:101" ht="16.5" customHeight="1" thickBot="1">
      <c r="A4" s="87" t="s">
        <v>1</v>
      </c>
      <c r="B4" s="87"/>
      <c r="C4" s="87"/>
      <c r="D4" s="87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87"/>
      <c r="AL4" s="87"/>
      <c r="AM4" s="87"/>
      <c r="AN4" s="87"/>
      <c r="AO4" s="87"/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  <c r="BM4" s="87"/>
      <c r="BN4" s="87"/>
      <c r="BO4" s="87"/>
      <c r="BP4" s="87"/>
      <c r="BQ4" s="87"/>
      <c r="BR4" s="87"/>
      <c r="BS4" s="87"/>
      <c r="BT4" s="87"/>
      <c r="BU4" s="87"/>
      <c r="BV4" s="87"/>
      <c r="BW4" s="87"/>
      <c r="BX4" s="87"/>
      <c r="BY4" s="87"/>
      <c r="BZ4" s="87"/>
      <c r="CA4" s="87"/>
      <c r="CB4" s="87"/>
      <c r="CC4" s="87"/>
      <c r="CD4" s="87"/>
      <c r="CE4" s="87"/>
      <c r="CF4" s="87"/>
      <c r="CG4" s="87"/>
      <c r="CH4" s="87"/>
      <c r="CI4" s="87"/>
      <c r="CJ4" s="87"/>
      <c r="CK4" s="87"/>
      <c r="CL4" s="87"/>
      <c r="CM4" s="87"/>
      <c r="CN4" s="87"/>
      <c r="CO4" s="87"/>
      <c r="CP4" s="87"/>
      <c r="CQ4" s="87"/>
      <c r="CR4" s="87"/>
      <c r="CS4" s="87"/>
      <c r="CT4" s="87"/>
      <c r="CU4" s="87"/>
      <c r="CV4" s="87"/>
      <c r="CW4" s="87"/>
    </row>
    <row r="5" spans="1:101" ht="36.75" thickBot="1">
      <c r="A5" s="83" t="s">
        <v>2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5" t="s">
        <v>3</v>
      </c>
      <c r="AE5" s="85"/>
      <c r="AF5" s="85"/>
      <c r="AG5" s="85"/>
      <c r="AH5" s="85"/>
      <c r="AI5" s="85"/>
      <c r="AJ5" s="85"/>
      <c r="AK5" s="85"/>
      <c r="AL5" s="85"/>
      <c r="AM5" s="85"/>
      <c r="AN5" s="85"/>
      <c r="AO5" s="85"/>
      <c r="AP5" s="85"/>
      <c r="AQ5" s="85"/>
      <c r="AR5" s="85"/>
      <c r="AS5" s="85"/>
      <c r="AT5" s="85"/>
      <c r="AU5" s="85"/>
      <c r="AV5" s="84" t="s">
        <v>4</v>
      </c>
      <c r="AW5" s="84"/>
      <c r="AX5" s="84"/>
      <c r="AY5" s="84"/>
      <c r="AZ5" s="84"/>
      <c r="BA5" s="84"/>
      <c r="BB5" s="84"/>
      <c r="BC5" s="84"/>
      <c r="BD5" s="84"/>
      <c r="BE5" s="84"/>
      <c r="BF5" s="84"/>
      <c r="BG5" s="84"/>
      <c r="BH5" s="84"/>
      <c r="BI5" s="84"/>
      <c r="BJ5" s="84" t="s">
        <v>5</v>
      </c>
      <c r="BK5" s="84"/>
      <c r="BL5" s="84"/>
      <c r="BM5" s="84"/>
      <c r="BN5" s="84"/>
      <c r="BO5" s="84"/>
      <c r="BP5" s="84"/>
      <c r="BQ5" s="84"/>
      <c r="BR5" s="84"/>
      <c r="BS5" s="84"/>
      <c r="BT5" s="84"/>
      <c r="BU5" s="84"/>
      <c r="BV5" s="84"/>
      <c r="BW5" s="84"/>
      <c r="BX5" s="84"/>
      <c r="BY5" s="84"/>
      <c r="BZ5" s="84"/>
      <c r="CA5" s="84"/>
      <c r="CB5" s="84"/>
      <c r="CC5" s="84"/>
      <c r="CD5" s="84"/>
      <c r="CE5" s="84"/>
      <c r="CF5" s="84"/>
      <c r="CG5" s="84"/>
      <c r="CH5" s="84"/>
      <c r="CI5" s="84"/>
      <c r="CJ5" s="84"/>
      <c r="CK5" s="84"/>
      <c r="CL5" s="84"/>
      <c r="CM5" s="84"/>
      <c r="CN5" s="84"/>
      <c r="CO5" s="84"/>
      <c r="CP5" s="84"/>
      <c r="CQ5" s="84"/>
      <c r="CR5" s="84"/>
      <c r="CS5" s="84"/>
      <c r="CT5" s="84"/>
      <c r="CU5" s="84"/>
      <c r="CV5" s="84"/>
      <c r="CW5" s="55" t="s">
        <v>6</v>
      </c>
    </row>
    <row r="6" spans="1:101" ht="13.5" thickBot="1">
      <c r="A6" s="93">
        <v>1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  <c r="V6" s="94"/>
      <c r="W6" s="94"/>
      <c r="X6" s="94"/>
      <c r="Y6" s="94"/>
      <c r="Z6" s="94"/>
      <c r="AA6" s="94"/>
      <c r="AB6" s="94"/>
      <c r="AC6" s="94"/>
      <c r="AD6" s="95">
        <v>3</v>
      </c>
      <c r="AE6" s="95"/>
      <c r="AF6" s="95"/>
      <c r="AG6" s="95"/>
      <c r="AH6" s="95"/>
      <c r="AI6" s="95"/>
      <c r="AJ6" s="95"/>
      <c r="AK6" s="95"/>
      <c r="AL6" s="95"/>
      <c r="AM6" s="95"/>
      <c r="AN6" s="95"/>
      <c r="AO6" s="95"/>
      <c r="AP6" s="95"/>
      <c r="AQ6" s="95"/>
      <c r="AR6" s="95"/>
      <c r="AS6" s="95"/>
      <c r="AT6" s="95"/>
      <c r="AU6" s="95"/>
      <c r="AV6" s="96">
        <v>4</v>
      </c>
      <c r="AW6" s="96"/>
      <c r="AX6" s="96"/>
      <c r="AY6" s="96"/>
      <c r="AZ6" s="96"/>
      <c r="BA6" s="96"/>
      <c r="BB6" s="96"/>
      <c r="BC6" s="96"/>
      <c r="BD6" s="96"/>
      <c r="BE6" s="96"/>
      <c r="BF6" s="96"/>
      <c r="BG6" s="96"/>
      <c r="BH6" s="96"/>
      <c r="BI6" s="96"/>
      <c r="BJ6" s="95">
        <v>5</v>
      </c>
      <c r="BK6" s="95"/>
      <c r="BL6" s="95"/>
      <c r="BM6" s="95"/>
      <c r="BN6" s="95"/>
      <c r="BO6" s="95"/>
      <c r="BP6" s="95"/>
      <c r="BQ6" s="95"/>
      <c r="BR6" s="95"/>
      <c r="BS6" s="95"/>
      <c r="BT6" s="95"/>
      <c r="BU6" s="95"/>
      <c r="BV6" s="95"/>
      <c r="BW6" s="95"/>
      <c r="BX6" s="95"/>
      <c r="BY6" s="95"/>
      <c r="BZ6" s="95"/>
      <c r="CA6" s="95"/>
      <c r="CB6" s="95"/>
      <c r="CC6" s="95"/>
      <c r="CD6" s="95"/>
      <c r="CE6" s="95"/>
      <c r="CF6" s="95"/>
      <c r="CG6" s="95"/>
      <c r="CH6" s="95"/>
      <c r="CI6" s="95"/>
      <c r="CJ6" s="95"/>
      <c r="CK6" s="95"/>
      <c r="CL6" s="95"/>
      <c r="CM6" s="95"/>
      <c r="CN6" s="95"/>
      <c r="CO6" s="95"/>
      <c r="CP6" s="95"/>
      <c r="CQ6" s="95"/>
      <c r="CR6" s="95"/>
      <c r="CS6" s="95"/>
      <c r="CT6" s="95"/>
      <c r="CU6" s="95"/>
      <c r="CV6" s="95"/>
      <c r="CW6" s="51">
        <v>6</v>
      </c>
    </row>
    <row r="7" spans="1:101" ht="20.25" customHeight="1" thickBot="1">
      <c r="A7" s="88" t="s">
        <v>7</v>
      </c>
      <c r="B7" s="89"/>
      <c r="C7" s="89"/>
      <c r="D7" s="89"/>
      <c r="E7" s="89"/>
      <c r="F7" s="89"/>
      <c r="G7" s="89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90" t="s">
        <v>8</v>
      </c>
      <c r="AE7" s="90"/>
      <c r="AF7" s="90"/>
      <c r="AG7" s="90"/>
      <c r="AH7" s="90"/>
      <c r="AI7" s="90"/>
      <c r="AJ7" s="90"/>
      <c r="AK7" s="90"/>
      <c r="AL7" s="90"/>
      <c r="AM7" s="90"/>
      <c r="AN7" s="90"/>
      <c r="AO7" s="90"/>
      <c r="AP7" s="90"/>
      <c r="AQ7" s="90"/>
      <c r="AR7" s="90"/>
      <c r="AS7" s="90"/>
      <c r="AT7" s="90"/>
      <c r="AU7" s="90"/>
      <c r="AV7" s="91">
        <f>AV8+AV35</f>
        <v>128595400</v>
      </c>
      <c r="AW7" s="92"/>
      <c r="AX7" s="92"/>
      <c r="AY7" s="92"/>
      <c r="AZ7" s="92"/>
      <c r="BA7" s="92"/>
      <c r="BB7" s="92"/>
      <c r="BC7" s="92"/>
      <c r="BD7" s="92"/>
      <c r="BE7" s="92"/>
      <c r="BF7" s="92"/>
      <c r="BG7" s="92"/>
      <c r="BH7" s="92"/>
      <c r="BI7" s="92"/>
      <c r="BJ7" s="91">
        <f>BJ8+BJ35</f>
        <v>130125883.27</v>
      </c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91"/>
      <c r="BX7" s="91"/>
      <c r="BY7" s="91"/>
      <c r="BZ7" s="91"/>
      <c r="CA7" s="91"/>
      <c r="CB7" s="91"/>
      <c r="CC7" s="91"/>
      <c r="CD7" s="91"/>
      <c r="CE7" s="91"/>
      <c r="CF7" s="91"/>
      <c r="CG7" s="91"/>
      <c r="CH7" s="91"/>
      <c r="CI7" s="91"/>
      <c r="CJ7" s="91"/>
      <c r="CK7" s="91"/>
      <c r="CL7" s="91"/>
      <c r="CM7" s="91"/>
      <c r="CN7" s="91"/>
      <c r="CO7" s="91"/>
      <c r="CP7" s="91"/>
      <c r="CQ7" s="91"/>
      <c r="CR7" s="91"/>
      <c r="CS7" s="91"/>
      <c r="CT7" s="91"/>
      <c r="CU7" s="91"/>
      <c r="CV7" s="91"/>
      <c r="CW7" s="2">
        <f>AV7-BJ7</f>
        <v>-1530483.2699999958</v>
      </c>
    </row>
    <row r="8" spans="1:103" ht="37.5" customHeight="1" thickBot="1">
      <c r="A8" s="99" t="s">
        <v>9</v>
      </c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98" t="s">
        <v>10</v>
      </c>
      <c r="AE8" s="98"/>
      <c r="AF8" s="98"/>
      <c r="AG8" s="98"/>
      <c r="AH8" s="98"/>
      <c r="AI8" s="98"/>
      <c r="AJ8" s="98"/>
      <c r="AK8" s="98"/>
      <c r="AL8" s="98"/>
      <c r="AM8" s="98"/>
      <c r="AN8" s="98"/>
      <c r="AO8" s="98"/>
      <c r="AP8" s="98"/>
      <c r="AQ8" s="98"/>
      <c r="AR8" s="98"/>
      <c r="AS8" s="98"/>
      <c r="AT8" s="98"/>
      <c r="AU8" s="98"/>
      <c r="AV8" s="91">
        <f>AV9+AV22+AV25+AV28+AV31</f>
        <v>107384500</v>
      </c>
      <c r="AW8" s="92"/>
      <c r="AX8" s="92"/>
      <c r="AY8" s="92"/>
      <c r="AZ8" s="92"/>
      <c r="BA8" s="92"/>
      <c r="BB8" s="92"/>
      <c r="BC8" s="92"/>
      <c r="BD8" s="92"/>
      <c r="BE8" s="92"/>
      <c r="BF8" s="92"/>
      <c r="BG8" s="92"/>
      <c r="BH8" s="92"/>
      <c r="BI8" s="92"/>
      <c r="BJ8" s="91">
        <f>BJ9+BJ22+BJ25+BJ28+BJ31</f>
        <v>109269747.66</v>
      </c>
      <c r="BK8" s="92"/>
      <c r="BL8" s="92"/>
      <c r="BM8" s="92"/>
      <c r="BN8" s="92"/>
      <c r="BO8" s="92"/>
      <c r="BP8" s="92"/>
      <c r="BQ8" s="92"/>
      <c r="BR8" s="92"/>
      <c r="BS8" s="92"/>
      <c r="BT8" s="92"/>
      <c r="BU8" s="92"/>
      <c r="BV8" s="92"/>
      <c r="BW8" s="92"/>
      <c r="BX8" s="92"/>
      <c r="BY8" s="92"/>
      <c r="BZ8" s="92"/>
      <c r="CA8" s="92"/>
      <c r="CB8" s="92"/>
      <c r="CC8" s="92"/>
      <c r="CD8" s="92"/>
      <c r="CE8" s="92"/>
      <c r="CF8" s="92"/>
      <c r="CG8" s="92"/>
      <c r="CH8" s="92"/>
      <c r="CI8" s="92"/>
      <c r="CJ8" s="92"/>
      <c r="CK8" s="92"/>
      <c r="CL8" s="92"/>
      <c r="CM8" s="92"/>
      <c r="CN8" s="92"/>
      <c r="CO8" s="92"/>
      <c r="CP8" s="92"/>
      <c r="CQ8" s="92"/>
      <c r="CR8" s="92"/>
      <c r="CS8" s="92"/>
      <c r="CT8" s="92"/>
      <c r="CU8" s="92"/>
      <c r="CV8" s="92"/>
      <c r="CW8" s="2">
        <f>AV8-BJ8</f>
        <v>-1885247.6599999964</v>
      </c>
      <c r="CY8" s="62"/>
    </row>
    <row r="9" spans="1:101" ht="32.25" customHeight="1" thickBot="1">
      <c r="A9" s="88" t="s">
        <v>11</v>
      </c>
      <c r="B9" s="97"/>
      <c r="C9" s="97"/>
      <c r="D9" s="97"/>
      <c r="E9" s="97"/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1"/>
      <c r="AC9" s="1"/>
      <c r="AD9" s="98" t="s">
        <v>12</v>
      </c>
      <c r="AE9" s="98"/>
      <c r="AF9" s="98"/>
      <c r="AG9" s="98"/>
      <c r="AH9" s="98"/>
      <c r="AI9" s="98"/>
      <c r="AJ9" s="98"/>
      <c r="AK9" s="98"/>
      <c r="AL9" s="98"/>
      <c r="AM9" s="98"/>
      <c r="AN9" s="98"/>
      <c r="AO9" s="98"/>
      <c r="AP9" s="98"/>
      <c r="AQ9" s="98"/>
      <c r="AR9" s="98"/>
      <c r="AS9" s="98"/>
      <c r="AT9" s="98"/>
      <c r="AU9" s="98"/>
      <c r="AV9" s="91">
        <f>AV10+AV18+AV21</f>
        <v>70105300</v>
      </c>
      <c r="AW9" s="92"/>
      <c r="AX9" s="92"/>
      <c r="AY9" s="92"/>
      <c r="AZ9" s="92"/>
      <c r="BA9" s="92"/>
      <c r="BB9" s="92"/>
      <c r="BC9" s="92"/>
      <c r="BD9" s="92"/>
      <c r="BE9" s="92"/>
      <c r="BF9" s="92"/>
      <c r="BG9" s="92"/>
      <c r="BH9" s="92"/>
      <c r="BI9" s="92"/>
      <c r="BJ9" s="91">
        <f>BJ10+BJ18+BJ21</f>
        <v>70668214.72</v>
      </c>
      <c r="BK9" s="92"/>
      <c r="BL9" s="92"/>
      <c r="BM9" s="92"/>
      <c r="BN9" s="92"/>
      <c r="BO9" s="92"/>
      <c r="BP9" s="92"/>
      <c r="BQ9" s="92"/>
      <c r="BR9" s="92"/>
      <c r="BS9" s="92"/>
      <c r="BT9" s="92"/>
      <c r="BU9" s="92"/>
      <c r="BV9" s="92"/>
      <c r="BW9" s="92"/>
      <c r="BX9" s="92"/>
      <c r="BY9" s="92"/>
      <c r="BZ9" s="92"/>
      <c r="CA9" s="92"/>
      <c r="CB9" s="92"/>
      <c r="CC9" s="92"/>
      <c r="CD9" s="92"/>
      <c r="CE9" s="92"/>
      <c r="CF9" s="92"/>
      <c r="CG9" s="92"/>
      <c r="CH9" s="92"/>
      <c r="CI9" s="92"/>
      <c r="CJ9" s="92"/>
      <c r="CK9" s="92"/>
      <c r="CL9" s="92"/>
      <c r="CM9" s="92"/>
      <c r="CN9" s="92"/>
      <c r="CO9" s="92"/>
      <c r="CP9" s="92"/>
      <c r="CQ9" s="92"/>
      <c r="CR9" s="92"/>
      <c r="CS9" s="92"/>
      <c r="CT9" s="92"/>
      <c r="CU9" s="92"/>
      <c r="CV9" s="92"/>
      <c r="CW9" s="2">
        <f>CW10+CW18</f>
        <v>-541445.2300000032</v>
      </c>
    </row>
    <row r="10" spans="1:101" ht="48" customHeight="1">
      <c r="A10" s="101" t="s">
        <v>141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58"/>
      <c r="AC10" s="58"/>
      <c r="AD10" s="103" t="s">
        <v>13</v>
      </c>
      <c r="AE10" s="103"/>
      <c r="AF10" s="103"/>
      <c r="AG10" s="103"/>
      <c r="AH10" s="103"/>
      <c r="AI10" s="103"/>
      <c r="AJ10" s="103"/>
      <c r="AK10" s="103"/>
      <c r="AL10" s="103"/>
      <c r="AM10" s="103"/>
      <c r="AN10" s="103"/>
      <c r="AO10" s="103"/>
      <c r="AP10" s="103"/>
      <c r="AQ10" s="103"/>
      <c r="AR10" s="103"/>
      <c r="AS10" s="103"/>
      <c r="AT10" s="103"/>
      <c r="AU10" s="103"/>
      <c r="AV10" s="100">
        <f>AV11+AV14+AV17</f>
        <v>61782800</v>
      </c>
      <c r="AW10" s="104"/>
      <c r="AX10" s="104"/>
      <c r="AY10" s="104"/>
      <c r="AZ10" s="104"/>
      <c r="BA10" s="104"/>
      <c r="BB10" s="104"/>
      <c r="BC10" s="104"/>
      <c r="BD10" s="104"/>
      <c r="BE10" s="104"/>
      <c r="BF10" s="104"/>
      <c r="BG10" s="104"/>
      <c r="BH10" s="104"/>
      <c r="BI10" s="104"/>
      <c r="BJ10" s="100">
        <f>BJ11+BJ14+BJ17</f>
        <v>62233642.57000001</v>
      </c>
      <c r="BK10" s="100"/>
      <c r="BL10" s="100"/>
      <c r="BM10" s="100"/>
      <c r="BN10" s="100"/>
      <c r="BO10" s="100"/>
      <c r="BP10" s="100"/>
      <c r="BQ10" s="100"/>
      <c r="BR10" s="100"/>
      <c r="BS10" s="100"/>
      <c r="BT10" s="100"/>
      <c r="BU10" s="100"/>
      <c r="BV10" s="100"/>
      <c r="BW10" s="100"/>
      <c r="BX10" s="100"/>
      <c r="BY10" s="100"/>
      <c r="BZ10" s="100"/>
      <c r="CA10" s="100"/>
      <c r="CB10" s="100"/>
      <c r="CC10" s="100"/>
      <c r="CD10" s="100"/>
      <c r="CE10" s="100"/>
      <c r="CF10" s="100"/>
      <c r="CG10" s="100"/>
      <c r="CH10" s="100"/>
      <c r="CI10" s="100"/>
      <c r="CJ10" s="100"/>
      <c r="CK10" s="100"/>
      <c r="CL10" s="100"/>
      <c r="CM10" s="100"/>
      <c r="CN10" s="100"/>
      <c r="CO10" s="100"/>
      <c r="CP10" s="100"/>
      <c r="CQ10" s="100"/>
      <c r="CR10" s="100"/>
      <c r="CS10" s="100"/>
      <c r="CT10" s="100"/>
      <c r="CU10" s="100"/>
      <c r="CV10" s="100"/>
      <c r="CW10" s="50">
        <f>CW11+CW14</f>
        <v>-452010.4300000034</v>
      </c>
    </row>
    <row r="11" spans="1:101" ht="60.75" customHeight="1">
      <c r="A11" s="65" t="s">
        <v>14</v>
      </c>
      <c r="B11" s="66"/>
      <c r="C11" s="66"/>
      <c r="D11" s="66"/>
      <c r="E11" s="66"/>
      <c r="F11" s="66"/>
      <c r="G11" s="66"/>
      <c r="H11" s="66"/>
      <c r="I11" s="66"/>
      <c r="J11" s="66"/>
      <c r="K11" s="66"/>
      <c r="L11" s="66"/>
      <c r="M11" s="66"/>
      <c r="N11" s="66"/>
      <c r="O11" s="66"/>
      <c r="P11" s="66"/>
      <c r="Q11" s="66"/>
      <c r="R11" s="66"/>
      <c r="S11" s="66"/>
      <c r="T11" s="66"/>
      <c r="U11" s="66"/>
      <c r="V11" s="66"/>
      <c r="W11" s="66"/>
      <c r="X11" s="66"/>
      <c r="Y11" s="66"/>
      <c r="Z11" s="66"/>
      <c r="AA11" s="66"/>
      <c r="AB11" s="66"/>
      <c r="AC11" s="66"/>
      <c r="AD11" s="75" t="s">
        <v>15</v>
      </c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6">
        <f>AV12+AV13</f>
        <v>44041600</v>
      </c>
      <c r="AW11" s="76"/>
      <c r="AX11" s="76"/>
      <c r="AY11" s="76"/>
      <c r="AZ11" s="76"/>
      <c r="BA11" s="76"/>
      <c r="BB11" s="76"/>
      <c r="BC11" s="76"/>
      <c r="BD11" s="76"/>
      <c r="BE11" s="76"/>
      <c r="BF11" s="76"/>
      <c r="BG11" s="76"/>
      <c r="BH11" s="76"/>
      <c r="BI11" s="76"/>
      <c r="BJ11" s="74">
        <f>BJ12+BJ13</f>
        <v>44428829.63</v>
      </c>
      <c r="BK11" s="74"/>
      <c r="BL11" s="74"/>
      <c r="BM11" s="74"/>
      <c r="BN11" s="74"/>
      <c r="BO11" s="74"/>
      <c r="BP11" s="74"/>
      <c r="BQ11" s="74"/>
      <c r="BR11" s="74"/>
      <c r="BS11" s="74"/>
      <c r="BT11" s="74"/>
      <c r="BU11" s="74"/>
      <c r="BV11" s="74"/>
      <c r="BW11" s="74"/>
      <c r="BX11" s="74"/>
      <c r="BY11" s="74"/>
      <c r="BZ11" s="74"/>
      <c r="CA11" s="74"/>
      <c r="CB11" s="74"/>
      <c r="CC11" s="74"/>
      <c r="CD11" s="74"/>
      <c r="CE11" s="74"/>
      <c r="CF11" s="74"/>
      <c r="CG11" s="74"/>
      <c r="CH11" s="74"/>
      <c r="CI11" s="74"/>
      <c r="CJ11" s="74"/>
      <c r="CK11" s="74"/>
      <c r="CL11" s="74"/>
      <c r="CM11" s="74"/>
      <c r="CN11" s="74"/>
      <c r="CO11" s="74"/>
      <c r="CP11" s="74"/>
      <c r="CQ11" s="74"/>
      <c r="CR11" s="74"/>
      <c r="CS11" s="74"/>
      <c r="CT11" s="74"/>
      <c r="CU11" s="74"/>
      <c r="CV11" s="74"/>
      <c r="CW11" s="10">
        <f aca="true" t="shared" si="0" ref="CW11:CW20">AV11-BJ11</f>
        <v>-387229.6300000027</v>
      </c>
    </row>
    <row r="12" spans="1:101" ht="48" customHeight="1">
      <c r="A12" s="73" t="s">
        <v>14</v>
      </c>
      <c r="B12" s="64"/>
      <c r="C12" s="64"/>
      <c r="D12" s="64"/>
      <c r="E12" s="64"/>
      <c r="F12" s="64"/>
      <c r="G12" s="64"/>
      <c r="H12" s="64"/>
      <c r="I12" s="64"/>
      <c r="J12" s="64"/>
      <c r="K12" s="64"/>
      <c r="L12" s="64"/>
      <c r="M12" s="64"/>
      <c r="N12" s="64"/>
      <c r="O12" s="64"/>
      <c r="P12" s="64"/>
      <c r="Q12" s="64"/>
      <c r="R12" s="64"/>
      <c r="S12" s="64"/>
      <c r="T12" s="64"/>
      <c r="U12" s="64"/>
      <c r="V12" s="64"/>
      <c r="W12" s="64"/>
      <c r="X12" s="64"/>
      <c r="Y12" s="64"/>
      <c r="Z12" s="64"/>
      <c r="AA12" s="64"/>
      <c r="AB12" s="57"/>
      <c r="AC12" s="57"/>
      <c r="AD12" s="105" t="s">
        <v>155</v>
      </c>
      <c r="AE12" s="106"/>
      <c r="AF12" s="106"/>
      <c r="AG12" s="106"/>
      <c r="AH12" s="106"/>
      <c r="AI12" s="106"/>
      <c r="AJ12" s="106"/>
      <c r="AK12" s="106"/>
      <c r="AL12" s="106"/>
      <c r="AM12" s="106"/>
      <c r="AN12" s="106"/>
      <c r="AO12" s="106"/>
      <c r="AP12" s="106"/>
      <c r="AQ12" s="106"/>
      <c r="AR12" s="106"/>
      <c r="AS12" s="106"/>
      <c r="AT12" s="106"/>
      <c r="AU12" s="107"/>
      <c r="AV12" s="77">
        <v>44037800</v>
      </c>
      <c r="AW12" s="78"/>
      <c r="AX12" s="78"/>
      <c r="AY12" s="78"/>
      <c r="AZ12" s="78"/>
      <c r="BA12" s="78"/>
      <c r="BB12" s="78"/>
      <c r="BC12" s="78"/>
      <c r="BD12" s="78"/>
      <c r="BE12" s="78"/>
      <c r="BF12" s="78"/>
      <c r="BG12" s="78"/>
      <c r="BH12" s="78"/>
      <c r="BI12" s="79"/>
      <c r="BJ12" s="74">
        <v>44425623.71</v>
      </c>
      <c r="BK12" s="74"/>
      <c r="BL12" s="74"/>
      <c r="BM12" s="74"/>
      <c r="BN12" s="74"/>
      <c r="BO12" s="74"/>
      <c r="BP12" s="74"/>
      <c r="BQ12" s="74"/>
      <c r="BR12" s="74"/>
      <c r="BS12" s="74"/>
      <c r="BT12" s="74"/>
      <c r="BU12" s="74"/>
      <c r="BV12" s="74"/>
      <c r="BW12" s="74"/>
      <c r="BX12" s="74"/>
      <c r="BY12" s="74"/>
      <c r="BZ12" s="74"/>
      <c r="CA12" s="74"/>
      <c r="CB12" s="74"/>
      <c r="CC12" s="74"/>
      <c r="CD12" s="74"/>
      <c r="CE12" s="74"/>
      <c r="CF12" s="74"/>
      <c r="CG12" s="74"/>
      <c r="CH12" s="74"/>
      <c r="CI12" s="74"/>
      <c r="CJ12" s="74"/>
      <c r="CK12" s="74"/>
      <c r="CL12" s="74"/>
      <c r="CM12" s="74"/>
      <c r="CN12" s="74"/>
      <c r="CO12" s="74"/>
      <c r="CP12" s="74"/>
      <c r="CQ12" s="74"/>
      <c r="CR12" s="74"/>
      <c r="CS12" s="74"/>
      <c r="CT12" s="74"/>
      <c r="CU12" s="74"/>
      <c r="CV12" s="74"/>
      <c r="CW12" s="10">
        <f t="shared" si="0"/>
        <v>-387823.7100000009</v>
      </c>
    </row>
    <row r="13" spans="1:101" ht="75.75" customHeight="1">
      <c r="A13" s="73" t="s">
        <v>154</v>
      </c>
      <c r="B13" s="64"/>
      <c r="C13" s="64"/>
      <c r="D13" s="64"/>
      <c r="E13" s="64"/>
      <c r="F13" s="64"/>
      <c r="G13" s="64"/>
      <c r="H13" s="64"/>
      <c r="I13" s="64"/>
      <c r="J13" s="64"/>
      <c r="K13" s="64"/>
      <c r="L13" s="64"/>
      <c r="M13" s="64"/>
      <c r="N13" s="64"/>
      <c r="O13" s="64"/>
      <c r="P13" s="64"/>
      <c r="Q13" s="64"/>
      <c r="R13" s="64"/>
      <c r="S13" s="64"/>
      <c r="T13" s="64"/>
      <c r="U13" s="64"/>
      <c r="V13" s="64"/>
      <c r="W13" s="64"/>
      <c r="X13" s="64"/>
      <c r="Y13" s="64"/>
      <c r="Z13" s="64"/>
      <c r="AA13" s="64"/>
      <c r="AB13" s="57"/>
      <c r="AC13" s="57"/>
      <c r="AD13" s="105" t="s">
        <v>156</v>
      </c>
      <c r="AE13" s="106"/>
      <c r="AF13" s="106"/>
      <c r="AG13" s="106"/>
      <c r="AH13" s="106"/>
      <c r="AI13" s="106"/>
      <c r="AJ13" s="106"/>
      <c r="AK13" s="106"/>
      <c r="AL13" s="106"/>
      <c r="AM13" s="106"/>
      <c r="AN13" s="106"/>
      <c r="AO13" s="106"/>
      <c r="AP13" s="106"/>
      <c r="AQ13" s="106"/>
      <c r="AR13" s="106"/>
      <c r="AS13" s="106"/>
      <c r="AT13" s="106"/>
      <c r="AU13" s="107"/>
      <c r="AV13" s="77">
        <v>3800</v>
      </c>
      <c r="AW13" s="78"/>
      <c r="AX13" s="78"/>
      <c r="AY13" s="78"/>
      <c r="AZ13" s="78"/>
      <c r="BA13" s="78"/>
      <c r="BB13" s="78"/>
      <c r="BC13" s="78"/>
      <c r="BD13" s="78"/>
      <c r="BE13" s="78"/>
      <c r="BF13" s="78"/>
      <c r="BG13" s="78"/>
      <c r="BH13" s="78"/>
      <c r="BI13" s="79"/>
      <c r="BJ13" s="80">
        <v>3205.92</v>
      </c>
      <c r="BK13" s="81"/>
      <c r="BL13" s="81"/>
      <c r="BM13" s="81"/>
      <c r="BN13" s="81"/>
      <c r="BO13" s="81"/>
      <c r="BP13" s="81"/>
      <c r="BQ13" s="81"/>
      <c r="BR13" s="81"/>
      <c r="BS13" s="81"/>
      <c r="BT13" s="81"/>
      <c r="BU13" s="81"/>
      <c r="BV13" s="81"/>
      <c r="BW13" s="81"/>
      <c r="BX13" s="81"/>
      <c r="BY13" s="81"/>
      <c r="BZ13" s="81"/>
      <c r="CA13" s="81"/>
      <c r="CB13" s="81"/>
      <c r="CC13" s="81"/>
      <c r="CD13" s="81"/>
      <c r="CE13" s="81"/>
      <c r="CF13" s="81"/>
      <c r="CG13" s="81"/>
      <c r="CH13" s="81"/>
      <c r="CI13" s="81"/>
      <c r="CJ13" s="81"/>
      <c r="CK13" s="81"/>
      <c r="CL13" s="81"/>
      <c r="CM13" s="81"/>
      <c r="CN13" s="81"/>
      <c r="CO13" s="81"/>
      <c r="CP13" s="81"/>
      <c r="CQ13" s="81"/>
      <c r="CR13" s="81"/>
      <c r="CS13" s="81"/>
      <c r="CT13" s="81"/>
      <c r="CU13" s="81"/>
      <c r="CV13" s="82"/>
      <c r="CW13" s="10">
        <f t="shared" si="0"/>
        <v>594.0799999999999</v>
      </c>
    </row>
    <row r="14" spans="1:101" ht="72" customHeight="1">
      <c r="A14" s="65" t="s">
        <v>16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75" t="s">
        <v>17</v>
      </c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6">
        <f>AV15+AV16</f>
        <v>14764500</v>
      </c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4">
        <f>BJ15+BJ16</f>
        <v>14829280.8</v>
      </c>
      <c r="BK14" s="74"/>
      <c r="BL14" s="74"/>
      <c r="BM14" s="74"/>
      <c r="BN14" s="74"/>
      <c r="BO14" s="74"/>
      <c r="BP14" s="74"/>
      <c r="BQ14" s="74"/>
      <c r="BR14" s="74"/>
      <c r="BS14" s="74"/>
      <c r="BT14" s="74"/>
      <c r="BU14" s="74"/>
      <c r="BV14" s="74"/>
      <c r="BW14" s="74"/>
      <c r="BX14" s="74"/>
      <c r="BY14" s="74"/>
      <c r="BZ14" s="74"/>
      <c r="CA14" s="74"/>
      <c r="CB14" s="74"/>
      <c r="CC14" s="74"/>
      <c r="CD14" s="74"/>
      <c r="CE14" s="74"/>
      <c r="CF14" s="74"/>
      <c r="CG14" s="74"/>
      <c r="CH14" s="74"/>
      <c r="CI14" s="74"/>
      <c r="CJ14" s="74"/>
      <c r="CK14" s="74"/>
      <c r="CL14" s="74"/>
      <c r="CM14" s="74"/>
      <c r="CN14" s="74"/>
      <c r="CO14" s="74"/>
      <c r="CP14" s="74"/>
      <c r="CQ14" s="74"/>
      <c r="CR14" s="74"/>
      <c r="CS14" s="74"/>
      <c r="CT14" s="74"/>
      <c r="CU14" s="74"/>
      <c r="CV14" s="74"/>
      <c r="CW14" s="52">
        <f t="shared" si="0"/>
        <v>-64780.800000000745</v>
      </c>
    </row>
    <row r="15" spans="1:101" ht="72" customHeight="1">
      <c r="A15" s="73" t="s">
        <v>16</v>
      </c>
      <c r="B15" s="64"/>
      <c r="C15" s="64"/>
      <c r="D15" s="64"/>
      <c r="E15" s="64"/>
      <c r="F15" s="64"/>
      <c r="G15" s="64"/>
      <c r="H15" s="64"/>
      <c r="I15" s="64"/>
      <c r="J15" s="64"/>
      <c r="K15" s="64"/>
      <c r="L15" s="64"/>
      <c r="M15" s="64"/>
      <c r="N15" s="64"/>
      <c r="O15" s="64"/>
      <c r="P15" s="64"/>
      <c r="Q15" s="64"/>
      <c r="R15" s="64"/>
      <c r="S15" s="64"/>
      <c r="T15" s="64"/>
      <c r="U15" s="64"/>
      <c r="V15" s="64"/>
      <c r="W15" s="64"/>
      <c r="X15" s="64"/>
      <c r="Y15" s="64"/>
      <c r="Z15" s="64"/>
      <c r="AA15" s="64"/>
      <c r="AB15" s="73"/>
      <c r="AC15" s="64"/>
      <c r="AD15" s="75" t="s">
        <v>157</v>
      </c>
      <c r="AE15" s="75"/>
      <c r="AF15" s="75"/>
      <c r="AG15" s="75"/>
      <c r="AH15" s="75"/>
      <c r="AI15" s="75"/>
      <c r="AJ15" s="75"/>
      <c r="AK15" s="75"/>
      <c r="AL15" s="75"/>
      <c r="AM15" s="75"/>
      <c r="AN15" s="75"/>
      <c r="AO15" s="75"/>
      <c r="AP15" s="75"/>
      <c r="AQ15" s="75"/>
      <c r="AR15" s="75"/>
      <c r="AS15" s="75"/>
      <c r="AT15" s="75"/>
      <c r="AU15" s="75"/>
      <c r="AV15" s="76">
        <v>14761000</v>
      </c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0">
        <v>14825749.99</v>
      </c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2"/>
      <c r="CW15" s="52">
        <f t="shared" si="0"/>
        <v>-64749.99000000022</v>
      </c>
    </row>
    <row r="16" spans="1:101" ht="96" customHeight="1">
      <c r="A16" s="73" t="s">
        <v>159</v>
      </c>
      <c r="B16" s="64"/>
      <c r="C16" s="64"/>
      <c r="D16" s="64"/>
      <c r="E16" s="64"/>
      <c r="F16" s="64"/>
      <c r="G16" s="64"/>
      <c r="H16" s="64"/>
      <c r="I16" s="64"/>
      <c r="J16" s="64"/>
      <c r="K16" s="64"/>
      <c r="L16" s="64"/>
      <c r="M16" s="64"/>
      <c r="N16" s="64"/>
      <c r="O16" s="64"/>
      <c r="P16" s="64"/>
      <c r="Q16" s="64"/>
      <c r="R16" s="64"/>
      <c r="S16" s="64"/>
      <c r="T16" s="64"/>
      <c r="U16" s="64"/>
      <c r="V16" s="64"/>
      <c r="W16" s="64"/>
      <c r="X16" s="64"/>
      <c r="Y16" s="64"/>
      <c r="Z16" s="64"/>
      <c r="AA16" s="64"/>
      <c r="AB16" s="73"/>
      <c r="AC16" s="64"/>
      <c r="AD16" s="75" t="s">
        <v>158</v>
      </c>
      <c r="AE16" s="75"/>
      <c r="AF16" s="75"/>
      <c r="AG16" s="75"/>
      <c r="AH16" s="75"/>
      <c r="AI16" s="75"/>
      <c r="AJ16" s="75"/>
      <c r="AK16" s="75"/>
      <c r="AL16" s="75"/>
      <c r="AM16" s="75"/>
      <c r="AN16" s="75"/>
      <c r="AO16" s="75"/>
      <c r="AP16" s="75"/>
      <c r="AQ16" s="75"/>
      <c r="AR16" s="75"/>
      <c r="AS16" s="75"/>
      <c r="AT16" s="75"/>
      <c r="AU16" s="75"/>
      <c r="AV16" s="76">
        <v>3500</v>
      </c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0">
        <v>3530.81</v>
      </c>
      <c r="BK16" s="71"/>
      <c r="BL16" s="71"/>
      <c r="BM16" s="71"/>
      <c r="BN16" s="71"/>
      <c r="BO16" s="71"/>
      <c r="BP16" s="71"/>
      <c r="BQ16" s="71"/>
      <c r="BR16" s="71"/>
      <c r="BS16" s="71"/>
      <c r="BT16" s="71"/>
      <c r="BU16" s="71"/>
      <c r="BV16" s="71"/>
      <c r="BW16" s="71"/>
      <c r="BX16" s="71"/>
      <c r="BY16" s="71"/>
      <c r="BZ16" s="71"/>
      <c r="CA16" s="71"/>
      <c r="CB16" s="71"/>
      <c r="CC16" s="71"/>
      <c r="CD16" s="71"/>
      <c r="CE16" s="71"/>
      <c r="CF16" s="71"/>
      <c r="CG16" s="71"/>
      <c r="CH16" s="71"/>
      <c r="CI16" s="71"/>
      <c r="CJ16" s="71"/>
      <c r="CK16" s="71"/>
      <c r="CL16" s="71"/>
      <c r="CM16" s="71"/>
      <c r="CN16" s="71"/>
      <c r="CO16" s="71"/>
      <c r="CP16" s="71"/>
      <c r="CQ16" s="71"/>
      <c r="CR16" s="71"/>
      <c r="CS16" s="71"/>
      <c r="CT16" s="71"/>
      <c r="CU16" s="71"/>
      <c r="CV16" s="72"/>
      <c r="CW16" s="52">
        <f t="shared" si="0"/>
        <v>-30.809999999999945</v>
      </c>
    </row>
    <row r="17" spans="1:101" ht="51" customHeight="1">
      <c r="A17" s="65" t="s">
        <v>160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75" t="s">
        <v>161</v>
      </c>
      <c r="AE17" s="75"/>
      <c r="AF17" s="75"/>
      <c r="AG17" s="75"/>
      <c r="AH17" s="75"/>
      <c r="AI17" s="75"/>
      <c r="AJ17" s="75"/>
      <c r="AK17" s="75"/>
      <c r="AL17" s="75"/>
      <c r="AM17" s="75"/>
      <c r="AN17" s="75"/>
      <c r="AO17" s="75"/>
      <c r="AP17" s="75"/>
      <c r="AQ17" s="75"/>
      <c r="AR17" s="75"/>
      <c r="AS17" s="75"/>
      <c r="AT17" s="75"/>
      <c r="AU17" s="75"/>
      <c r="AV17" s="76">
        <v>2976700</v>
      </c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0">
        <v>2975532.14</v>
      </c>
      <c r="BK17" s="71"/>
      <c r="BL17" s="71"/>
      <c r="BM17" s="71"/>
      <c r="BN17" s="71"/>
      <c r="BO17" s="71"/>
      <c r="BP17" s="71"/>
      <c r="BQ17" s="71"/>
      <c r="BR17" s="71"/>
      <c r="BS17" s="71"/>
      <c r="BT17" s="71"/>
      <c r="BU17" s="71"/>
      <c r="BV17" s="71"/>
      <c r="BW17" s="71"/>
      <c r="BX17" s="71"/>
      <c r="BY17" s="71"/>
      <c r="BZ17" s="71"/>
      <c r="CA17" s="71"/>
      <c r="CB17" s="71"/>
      <c r="CC17" s="71"/>
      <c r="CD17" s="71"/>
      <c r="CE17" s="71"/>
      <c r="CF17" s="71"/>
      <c r="CG17" s="71"/>
      <c r="CH17" s="71"/>
      <c r="CI17" s="71"/>
      <c r="CJ17" s="71"/>
      <c r="CK17" s="71"/>
      <c r="CL17" s="71"/>
      <c r="CM17" s="71"/>
      <c r="CN17" s="71"/>
      <c r="CO17" s="71"/>
      <c r="CP17" s="71"/>
      <c r="CQ17" s="71"/>
      <c r="CR17" s="71"/>
      <c r="CS17" s="71"/>
      <c r="CT17" s="71"/>
      <c r="CU17" s="71"/>
      <c r="CV17" s="72"/>
      <c r="CW17" s="52">
        <f t="shared" si="0"/>
        <v>1167.8599999998696</v>
      </c>
    </row>
    <row r="18" spans="1:101" ht="39" customHeight="1">
      <c r="A18" s="65" t="s">
        <v>18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75" t="s">
        <v>19</v>
      </c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75"/>
      <c r="AQ18" s="75"/>
      <c r="AR18" s="75"/>
      <c r="AS18" s="75"/>
      <c r="AT18" s="75"/>
      <c r="AU18" s="75"/>
      <c r="AV18" s="76">
        <f>AV19+AV20</f>
        <v>7950000</v>
      </c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4">
        <f>BJ19+BJ20</f>
        <v>8039434.8</v>
      </c>
      <c r="BK18" s="74"/>
      <c r="BL18" s="74"/>
      <c r="BM18" s="74"/>
      <c r="BN18" s="74"/>
      <c r="BO18" s="74"/>
      <c r="BP18" s="74"/>
      <c r="BQ18" s="74"/>
      <c r="BR18" s="74"/>
      <c r="BS18" s="74"/>
      <c r="BT18" s="74"/>
      <c r="BU18" s="74"/>
      <c r="BV18" s="74"/>
      <c r="BW18" s="74"/>
      <c r="BX18" s="74"/>
      <c r="BY18" s="74"/>
      <c r="BZ18" s="74"/>
      <c r="CA18" s="74"/>
      <c r="CB18" s="74"/>
      <c r="CC18" s="74"/>
      <c r="CD18" s="74"/>
      <c r="CE18" s="74"/>
      <c r="CF18" s="74"/>
      <c r="CG18" s="74"/>
      <c r="CH18" s="74"/>
      <c r="CI18" s="74"/>
      <c r="CJ18" s="74"/>
      <c r="CK18" s="74"/>
      <c r="CL18" s="74"/>
      <c r="CM18" s="74"/>
      <c r="CN18" s="74"/>
      <c r="CO18" s="74"/>
      <c r="CP18" s="74"/>
      <c r="CQ18" s="74"/>
      <c r="CR18" s="74"/>
      <c r="CS18" s="74"/>
      <c r="CT18" s="74"/>
      <c r="CU18" s="74"/>
      <c r="CV18" s="74"/>
      <c r="CW18" s="59">
        <f t="shared" si="0"/>
        <v>-89434.79999999981</v>
      </c>
    </row>
    <row r="19" spans="1:101" ht="36" customHeight="1">
      <c r="A19" s="73" t="s">
        <v>18</v>
      </c>
      <c r="B19" s="64"/>
      <c r="C19" s="64"/>
      <c r="D19" s="64"/>
      <c r="E19" s="64"/>
      <c r="F19" s="64"/>
      <c r="G19" s="64"/>
      <c r="H19" s="64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4"/>
      <c r="V19" s="64"/>
      <c r="W19" s="64"/>
      <c r="X19" s="64"/>
      <c r="Y19" s="64"/>
      <c r="Z19" s="64"/>
      <c r="AA19" s="64"/>
      <c r="AB19" s="64"/>
      <c r="AC19" s="64"/>
      <c r="AD19" s="75" t="s">
        <v>162</v>
      </c>
      <c r="AE19" s="75"/>
      <c r="AF19" s="75"/>
      <c r="AG19" s="75"/>
      <c r="AH19" s="75"/>
      <c r="AI19" s="75"/>
      <c r="AJ19" s="75"/>
      <c r="AK19" s="75"/>
      <c r="AL19" s="75"/>
      <c r="AM19" s="75"/>
      <c r="AN19" s="75"/>
      <c r="AO19" s="75"/>
      <c r="AP19" s="75"/>
      <c r="AQ19" s="75"/>
      <c r="AR19" s="75"/>
      <c r="AS19" s="75"/>
      <c r="AT19" s="75"/>
      <c r="AU19" s="75"/>
      <c r="AV19" s="76">
        <v>7933000</v>
      </c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4">
        <v>8022256.04</v>
      </c>
      <c r="BK19" s="74"/>
      <c r="BL19" s="74"/>
      <c r="BM19" s="74"/>
      <c r="BN19" s="74"/>
      <c r="BO19" s="74"/>
      <c r="BP19" s="74"/>
      <c r="BQ19" s="74"/>
      <c r="BR19" s="74"/>
      <c r="BS19" s="74"/>
      <c r="BT19" s="74"/>
      <c r="BU19" s="74"/>
      <c r="BV19" s="74"/>
      <c r="BW19" s="74"/>
      <c r="BX19" s="74"/>
      <c r="BY19" s="74"/>
      <c r="BZ19" s="74"/>
      <c r="CA19" s="74"/>
      <c r="CB19" s="74"/>
      <c r="CC19" s="74"/>
      <c r="CD19" s="74"/>
      <c r="CE19" s="74"/>
      <c r="CF19" s="74"/>
      <c r="CG19" s="74"/>
      <c r="CH19" s="74"/>
      <c r="CI19" s="74"/>
      <c r="CJ19" s="74"/>
      <c r="CK19" s="74"/>
      <c r="CL19" s="74"/>
      <c r="CM19" s="74"/>
      <c r="CN19" s="74"/>
      <c r="CO19" s="74"/>
      <c r="CP19" s="74"/>
      <c r="CQ19" s="74"/>
      <c r="CR19" s="74"/>
      <c r="CS19" s="74"/>
      <c r="CT19" s="74"/>
      <c r="CU19" s="74"/>
      <c r="CV19" s="74"/>
      <c r="CW19" s="59">
        <f t="shared" si="0"/>
        <v>-89256.04000000004</v>
      </c>
    </row>
    <row r="20" spans="1:101" ht="60.75" customHeight="1">
      <c r="A20" s="73" t="s">
        <v>164</v>
      </c>
      <c r="B20" s="64"/>
      <c r="C20" s="64"/>
      <c r="D20" s="64"/>
      <c r="E20" s="64"/>
      <c r="F20" s="64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4"/>
      <c r="R20" s="64"/>
      <c r="S20" s="64"/>
      <c r="T20" s="64"/>
      <c r="U20" s="64"/>
      <c r="V20" s="64"/>
      <c r="W20" s="64"/>
      <c r="X20" s="64"/>
      <c r="Y20" s="64"/>
      <c r="Z20" s="64"/>
      <c r="AA20" s="64"/>
      <c r="AB20" s="63" t="s">
        <v>164</v>
      </c>
      <c r="AC20" s="63" t="s">
        <v>164</v>
      </c>
      <c r="AD20" s="75" t="s">
        <v>163</v>
      </c>
      <c r="AE20" s="75"/>
      <c r="AF20" s="75"/>
      <c r="AG20" s="75"/>
      <c r="AH20" s="75"/>
      <c r="AI20" s="75"/>
      <c r="AJ20" s="75"/>
      <c r="AK20" s="75"/>
      <c r="AL20" s="75"/>
      <c r="AM20" s="75"/>
      <c r="AN20" s="75"/>
      <c r="AO20" s="75"/>
      <c r="AP20" s="75"/>
      <c r="AQ20" s="75"/>
      <c r="AR20" s="75"/>
      <c r="AS20" s="75"/>
      <c r="AT20" s="75"/>
      <c r="AU20" s="75"/>
      <c r="AV20" s="76">
        <v>17000</v>
      </c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4">
        <v>17178.76</v>
      </c>
      <c r="BK20" s="74"/>
      <c r="BL20" s="74"/>
      <c r="BM20" s="74"/>
      <c r="BN20" s="74"/>
      <c r="BO20" s="74"/>
      <c r="BP20" s="74"/>
      <c r="BQ20" s="74"/>
      <c r="BR20" s="74"/>
      <c r="BS20" s="74"/>
      <c r="BT20" s="74"/>
      <c r="BU20" s="74"/>
      <c r="BV20" s="74"/>
      <c r="BW20" s="74"/>
      <c r="BX20" s="74"/>
      <c r="BY20" s="74"/>
      <c r="BZ20" s="74"/>
      <c r="CA20" s="74"/>
      <c r="CB20" s="74"/>
      <c r="CC20" s="74"/>
      <c r="CD20" s="74"/>
      <c r="CE20" s="74"/>
      <c r="CF20" s="74"/>
      <c r="CG20" s="74"/>
      <c r="CH20" s="74"/>
      <c r="CI20" s="74"/>
      <c r="CJ20" s="74"/>
      <c r="CK20" s="74"/>
      <c r="CL20" s="74"/>
      <c r="CM20" s="74"/>
      <c r="CN20" s="74"/>
      <c r="CO20" s="74"/>
      <c r="CP20" s="74"/>
      <c r="CQ20" s="74"/>
      <c r="CR20" s="74"/>
      <c r="CS20" s="74"/>
      <c r="CT20" s="74"/>
      <c r="CU20" s="74"/>
      <c r="CV20" s="74"/>
      <c r="CW20" s="59">
        <f t="shared" si="0"/>
        <v>-178.7599999999984</v>
      </c>
    </row>
    <row r="21" spans="1:101" ht="74.25" customHeight="1" thickBot="1">
      <c r="A21" s="65" t="s">
        <v>312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0" t="s">
        <v>164</v>
      </c>
      <c r="AC21" s="60" t="s">
        <v>164</v>
      </c>
      <c r="AD21" s="67" t="s">
        <v>285</v>
      </c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67"/>
      <c r="AU21" s="67"/>
      <c r="AV21" s="68">
        <v>372500</v>
      </c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9">
        <v>395137.35</v>
      </c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53">
        <f>AV21-BJ21</f>
        <v>-22637.349999999977</v>
      </c>
    </row>
    <row r="22" spans="1:101" ht="21.75" customHeight="1" thickBot="1">
      <c r="A22" s="108" t="s">
        <v>20</v>
      </c>
      <c r="B22" s="109"/>
      <c r="C22" s="109"/>
      <c r="D22" s="109"/>
      <c r="E22" s="109"/>
      <c r="F22" s="109"/>
      <c r="G22" s="109"/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9"/>
      <c r="S22" s="109"/>
      <c r="T22" s="109"/>
      <c r="U22" s="109"/>
      <c r="V22" s="109"/>
      <c r="W22" s="109"/>
      <c r="X22" s="109"/>
      <c r="Y22" s="109"/>
      <c r="Z22" s="109"/>
      <c r="AA22" s="109"/>
      <c r="AB22" s="109"/>
      <c r="AC22" s="109"/>
      <c r="AD22" s="98" t="s">
        <v>21</v>
      </c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110">
        <f>AV23</f>
        <v>32637300</v>
      </c>
      <c r="AW22" s="110"/>
      <c r="AX22" s="110"/>
      <c r="AY22" s="110"/>
      <c r="AZ22" s="110"/>
      <c r="BA22" s="110"/>
      <c r="BB22" s="110"/>
      <c r="BC22" s="110"/>
      <c r="BD22" s="110"/>
      <c r="BE22" s="110"/>
      <c r="BF22" s="110"/>
      <c r="BG22" s="110"/>
      <c r="BH22" s="110"/>
      <c r="BI22" s="110"/>
      <c r="BJ22" s="91">
        <f>BJ23</f>
        <v>33901106.09</v>
      </c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/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/>
      <c r="CV22" s="91"/>
      <c r="CW22" s="4">
        <f>CW23</f>
        <v>-1263806.0900000036</v>
      </c>
    </row>
    <row r="23" spans="1:101" ht="23.25" customHeight="1">
      <c r="A23" s="113" t="s">
        <v>138</v>
      </c>
      <c r="B23" s="114"/>
      <c r="C23" s="114"/>
      <c r="D23" s="114"/>
      <c r="E23" s="114"/>
      <c r="F23" s="114"/>
      <c r="G23" s="114"/>
      <c r="H23" s="114"/>
      <c r="I23" s="114"/>
      <c r="J23" s="114"/>
      <c r="K23" s="114"/>
      <c r="L23" s="114"/>
      <c r="M23" s="114"/>
      <c r="N23" s="114"/>
      <c r="O23" s="114"/>
      <c r="P23" s="114"/>
      <c r="Q23" s="114"/>
      <c r="R23" s="114"/>
      <c r="S23" s="114"/>
      <c r="T23" s="114"/>
      <c r="U23" s="114"/>
      <c r="V23" s="114"/>
      <c r="W23" s="114"/>
      <c r="X23" s="114"/>
      <c r="Y23" s="114"/>
      <c r="Z23" s="114"/>
      <c r="AA23" s="114"/>
      <c r="AB23" s="114"/>
      <c r="AC23" s="114"/>
      <c r="AD23" s="115" t="s">
        <v>22</v>
      </c>
      <c r="AE23" s="115"/>
      <c r="AF23" s="115"/>
      <c r="AG23" s="115"/>
      <c r="AH23" s="115"/>
      <c r="AI23" s="115"/>
      <c r="AJ23" s="115"/>
      <c r="AK23" s="115"/>
      <c r="AL23" s="115"/>
      <c r="AM23" s="115"/>
      <c r="AN23" s="115"/>
      <c r="AO23" s="115"/>
      <c r="AP23" s="115"/>
      <c r="AQ23" s="115"/>
      <c r="AR23" s="115"/>
      <c r="AS23" s="115"/>
      <c r="AT23" s="115"/>
      <c r="AU23" s="115"/>
      <c r="AV23" s="116">
        <f>AV24</f>
        <v>32637300</v>
      </c>
      <c r="AW23" s="116"/>
      <c r="AX23" s="116"/>
      <c r="AY23" s="116"/>
      <c r="AZ23" s="116"/>
      <c r="BA23" s="116"/>
      <c r="BB23" s="116"/>
      <c r="BC23" s="116"/>
      <c r="BD23" s="116"/>
      <c r="BE23" s="116"/>
      <c r="BF23" s="116"/>
      <c r="BG23" s="116"/>
      <c r="BH23" s="116"/>
      <c r="BI23" s="116"/>
      <c r="BJ23" s="116">
        <f>BJ24</f>
        <v>33901106.09</v>
      </c>
      <c r="BK23" s="116"/>
      <c r="BL23" s="116"/>
      <c r="BM23" s="116"/>
      <c r="BN23" s="116"/>
      <c r="BO23" s="116"/>
      <c r="BP23" s="116"/>
      <c r="BQ23" s="116"/>
      <c r="BR23" s="116"/>
      <c r="BS23" s="116"/>
      <c r="BT23" s="116"/>
      <c r="BU23" s="116"/>
      <c r="BV23" s="116"/>
      <c r="BW23" s="116"/>
      <c r="BX23" s="116"/>
      <c r="BY23" s="116"/>
      <c r="BZ23" s="116"/>
      <c r="CA23" s="116"/>
      <c r="CB23" s="116"/>
      <c r="CC23" s="116"/>
      <c r="CD23" s="116"/>
      <c r="CE23" s="116"/>
      <c r="CF23" s="116"/>
      <c r="CG23" s="116"/>
      <c r="CH23" s="116"/>
      <c r="CI23" s="116"/>
      <c r="CJ23" s="116"/>
      <c r="CK23" s="116"/>
      <c r="CL23" s="116"/>
      <c r="CM23" s="116"/>
      <c r="CN23" s="116"/>
      <c r="CO23" s="116"/>
      <c r="CP23" s="116"/>
      <c r="CQ23" s="116"/>
      <c r="CR23" s="116"/>
      <c r="CS23" s="116"/>
      <c r="CT23" s="116"/>
      <c r="CU23" s="116"/>
      <c r="CV23" s="116"/>
      <c r="CW23" s="5">
        <f>CW24</f>
        <v>-1263806.0900000036</v>
      </c>
    </row>
    <row r="24" spans="1:101" ht="106.5" customHeight="1" thickBot="1">
      <c r="A24" s="111" t="s">
        <v>313</v>
      </c>
      <c r="B24" s="112"/>
      <c r="C24" s="112"/>
      <c r="D24" s="112"/>
      <c r="E24" s="112"/>
      <c r="F24" s="112"/>
      <c r="G24" s="112"/>
      <c r="H24" s="112"/>
      <c r="I24" s="112"/>
      <c r="J24" s="112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67" t="s">
        <v>23</v>
      </c>
      <c r="AE24" s="67"/>
      <c r="AF24" s="67"/>
      <c r="AG24" s="67"/>
      <c r="AH24" s="67"/>
      <c r="AI24" s="67"/>
      <c r="AJ24" s="67"/>
      <c r="AK24" s="67"/>
      <c r="AL24" s="67"/>
      <c r="AM24" s="67"/>
      <c r="AN24" s="67"/>
      <c r="AO24" s="67"/>
      <c r="AP24" s="67"/>
      <c r="AQ24" s="67"/>
      <c r="AR24" s="67"/>
      <c r="AS24" s="67"/>
      <c r="AT24" s="67"/>
      <c r="AU24" s="67"/>
      <c r="AV24" s="69">
        <v>32637300</v>
      </c>
      <c r="AW24" s="69"/>
      <c r="AX24" s="69"/>
      <c r="AY24" s="69"/>
      <c r="AZ24" s="69"/>
      <c r="BA24" s="69"/>
      <c r="BB24" s="69"/>
      <c r="BC24" s="69"/>
      <c r="BD24" s="69"/>
      <c r="BE24" s="69"/>
      <c r="BF24" s="69"/>
      <c r="BG24" s="69"/>
      <c r="BH24" s="69"/>
      <c r="BI24" s="69"/>
      <c r="BJ24" s="69">
        <v>33901106.09</v>
      </c>
      <c r="BK24" s="69"/>
      <c r="BL24" s="69"/>
      <c r="BM24" s="69"/>
      <c r="BN24" s="69"/>
      <c r="BO24" s="69"/>
      <c r="BP24" s="69"/>
      <c r="BQ24" s="69"/>
      <c r="BR24" s="69"/>
      <c r="BS24" s="69"/>
      <c r="BT24" s="69"/>
      <c r="BU24" s="69"/>
      <c r="BV24" s="69"/>
      <c r="BW24" s="69"/>
      <c r="BX24" s="69"/>
      <c r="BY24" s="69"/>
      <c r="BZ24" s="69"/>
      <c r="CA24" s="69"/>
      <c r="CB24" s="69"/>
      <c r="CC24" s="69"/>
      <c r="CD24" s="69"/>
      <c r="CE24" s="69"/>
      <c r="CF24" s="69"/>
      <c r="CG24" s="69"/>
      <c r="CH24" s="69"/>
      <c r="CI24" s="69"/>
      <c r="CJ24" s="69"/>
      <c r="CK24" s="69"/>
      <c r="CL24" s="69"/>
      <c r="CM24" s="69"/>
      <c r="CN24" s="69"/>
      <c r="CO24" s="69"/>
      <c r="CP24" s="69"/>
      <c r="CQ24" s="69"/>
      <c r="CR24" s="69"/>
      <c r="CS24" s="69"/>
      <c r="CT24" s="69"/>
      <c r="CU24" s="69"/>
      <c r="CV24" s="69"/>
      <c r="CW24" s="53">
        <f>AV24-BJ24</f>
        <v>-1263806.0900000036</v>
      </c>
    </row>
    <row r="25" spans="1:101" ht="71.25" customHeight="1" thickBot="1">
      <c r="A25" s="108" t="s">
        <v>24</v>
      </c>
      <c r="B25" s="118"/>
      <c r="C25" s="118"/>
      <c r="D25" s="118"/>
      <c r="E25" s="118"/>
      <c r="F25" s="118"/>
      <c r="G25" s="118"/>
      <c r="H25" s="118"/>
      <c r="I25" s="118"/>
      <c r="J25" s="118"/>
      <c r="K25" s="118"/>
      <c r="L25" s="118"/>
      <c r="M25" s="118"/>
      <c r="N25" s="118"/>
      <c r="O25" s="118"/>
      <c r="P25" s="118"/>
      <c r="Q25" s="118"/>
      <c r="R25" s="118"/>
      <c r="S25" s="118"/>
      <c r="T25" s="118"/>
      <c r="U25" s="118"/>
      <c r="V25" s="118"/>
      <c r="W25" s="118"/>
      <c r="X25" s="118"/>
      <c r="Y25" s="118"/>
      <c r="Z25" s="118"/>
      <c r="AA25" s="118"/>
      <c r="AB25" s="118"/>
      <c r="AC25" s="118"/>
      <c r="AD25" s="98" t="s">
        <v>25</v>
      </c>
      <c r="AE25" s="98"/>
      <c r="AF25" s="98"/>
      <c r="AG25" s="98"/>
      <c r="AH25" s="98"/>
      <c r="AI25" s="98"/>
      <c r="AJ25" s="98"/>
      <c r="AK25" s="98"/>
      <c r="AL25" s="98"/>
      <c r="AM25" s="98"/>
      <c r="AN25" s="98"/>
      <c r="AO25" s="98"/>
      <c r="AP25" s="98"/>
      <c r="AQ25" s="98"/>
      <c r="AR25" s="98"/>
      <c r="AS25" s="98"/>
      <c r="AT25" s="98"/>
      <c r="AU25" s="98"/>
      <c r="AV25" s="91">
        <f>AV26</f>
        <v>4000</v>
      </c>
      <c r="AW25" s="91"/>
      <c r="AX25" s="91"/>
      <c r="AY25" s="91"/>
      <c r="AZ25" s="91"/>
      <c r="BA25" s="91"/>
      <c r="BB25" s="91"/>
      <c r="BC25" s="91"/>
      <c r="BD25" s="91"/>
      <c r="BE25" s="91"/>
      <c r="BF25" s="91"/>
      <c r="BG25" s="91"/>
      <c r="BH25" s="91"/>
      <c r="BI25" s="91"/>
      <c r="BJ25" s="91">
        <f>BJ26</f>
        <v>4039.03</v>
      </c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2">
        <f>CW26</f>
        <v>-39.0300000000002</v>
      </c>
    </row>
    <row r="26" spans="1:101" ht="18" customHeight="1">
      <c r="A26" s="113" t="s">
        <v>144</v>
      </c>
      <c r="B26" s="114"/>
      <c r="C26" s="114"/>
      <c r="D26" s="114"/>
      <c r="E26" s="114"/>
      <c r="F26" s="114"/>
      <c r="G26" s="114"/>
      <c r="H26" s="114"/>
      <c r="I26" s="114"/>
      <c r="J26" s="114"/>
      <c r="K26" s="114"/>
      <c r="L26" s="114"/>
      <c r="M26" s="114"/>
      <c r="N26" s="114"/>
      <c r="O26" s="114"/>
      <c r="P26" s="114"/>
      <c r="Q26" s="114"/>
      <c r="R26" s="114"/>
      <c r="S26" s="114"/>
      <c r="T26" s="114"/>
      <c r="U26" s="114"/>
      <c r="V26" s="114"/>
      <c r="W26" s="114"/>
      <c r="X26" s="114"/>
      <c r="Y26" s="114"/>
      <c r="Z26" s="114"/>
      <c r="AA26" s="114"/>
      <c r="AB26" s="114"/>
      <c r="AC26" s="114"/>
      <c r="AD26" s="115" t="s">
        <v>26</v>
      </c>
      <c r="AE26" s="115"/>
      <c r="AF26" s="115"/>
      <c r="AG26" s="115"/>
      <c r="AH26" s="115"/>
      <c r="AI26" s="115"/>
      <c r="AJ26" s="115"/>
      <c r="AK26" s="115"/>
      <c r="AL26" s="115"/>
      <c r="AM26" s="115"/>
      <c r="AN26" s="115"/>
      <c r="AO26" s="115"/>
      <c r="AP26" s="115"/>
      <c r="AQ26" s="115"/>
      <c r="AR26" s="115"/>
      <c r="AS26" s="115"/>
      <c r="AT26" s="115"/>
      <c r="AU26" s="115"/>
      <c r="AV26" s="117">
        <f>AV27</f>
        <v>4000</v>
      </c>
      <c r="AW26" s="117"/>
      <c r="AX26" s="117"/>
      <c r="AY26" s="117"/>
      <c r="AZ26" s="117"/>
      <c r="BA26" s="117"/>
      <c r="BB26" s="117"/>
      <c r="BC26" s="117"/>
      <c r="BD26" s="117"/>
      <c r="BE26" s="117"/>
      <c r="BF26" s="117"/>
      <c r="BG26" s="117"/>
      <c r="BH26" s="117"/>
      <c r="BI26" s="117"/>
      <c r="BJ26" s="117">
        <f>BJ27</f>
        <v>4039.03</v>
      </c>
      <c r="BK26" s="117"/>
      <c r="BL26" s="117"/>
      <c r="BM26" s="117"/>
      <c r="BN26" s="117"/>
      <c r="BO26" s="117"/>
      <c r="BP26" s="117"/>
      <c r="BQ26" s="117"/>
      <c r="BR26" s="117"/>
      <c r="BS26" s="117"/>
      <c r="BT26" s="117"/>
      <c r="BU26" s="117"/>
      <c r="BV26" s="117"/>
      <c r="BW26" s="117"/>
      <c r="BX26" s="117"/>
      <c r="BY26" s="117"/>
      <c r="BZ26" s="117"/>
      <c r="CA26" s="117"/>
      <c r="CB26" s="117"/>
      <c r="CC26" s="117"/>
      <c r="CD26" s="117"/>
      <c r="CE26" s="117"/>
      <c r="CF26" s="117"/>
      <c r="CG26" s="117"/>
      <c r="CH26" s="117"/>
      <c r="CI26" s="117"/>
      <c r="CJ26" s="117"/>
      <c r="CK26" s="117"/>
      <c r="CL26" s="117"/>
      <c r="CM26" s="117"/>
      <c r="CN26" s="117"/>
      <c r="CO26" s="117"/>
      <c r="CP26" s="117"/>
      <c r="CQ26" s="117"/>
      <c r="CR26" s="117"/>
      <c r="CS26" s="117"/>
      <c r="CT26" s="117"/>
      <c r="CU26" s="117"/>
      <c r="CV26" s="117"/>
      <c r="CW26" s="3">
        <f>CW27</f>
        <v>-39.0300000000002</v>
      </c>
    </row>
    <row r="27" spans="1:101" ht="37.5" customHeight="1" thickBot="1">
      <c r="A27" s="123" t="s">
        <v>27</v>
      </c>
      <c r="B27" s="124"/>
      <c r="C27" s="124"/>
      <c r="D27" s="124"/>
      <c r="E27" s="124"/>
      <c r="F27" s="124"/>
      <c r="G27" s="124"/>
      <c r="H27" s="124"/>
      <c r="I27" s="124"/>
      <c r="J27" s="124"/>
      <c r="K27" s="124"/>
      <c r="L27" s="124"/>
      <c r="M27" s="124"/>
      <c r="N27" s="124"/>
      <c r="O27" s="124"/>
      <c r="P27" s="124"/>
      <c r="Q27" s="124"/>
      <c r="R27" s="124"/>
      <c r="S27" s="124"/>
      <c r="T27" s="124"/>
      <c r="U27" s="124"/>
      <c r="V27" s="124"/>
      <c r="W27" s="124"/>
      <c r="X27" s="124"/>
      <c r="Y27" s="124"/>
      <c r="Z27" s="124"/>
      <c r="AA27" s="124"/>
      <c r="AB27" s="124"/>
      <c r="AC27" s="124"/>
      <c r="AD27" s="125" t="s">
        <v>28</v>
      </c>
      <c r="AE27" s="125"/>
      <c r="AF27" s="125"/>
      <c r="AG27" s="125"/>
      <c r="AH27" s="125"/>
      <c r="AI27" s="125"/>
      <c r="AJ27" s="125"/>
      <c r="AK27" s="125"/>
      <c r="AL27" s="125"/>
      <c r="AM27" s="125"/>
      <c r="AN27" s="125"/>
      <c r="AO27" s="125"/>
      <c r="AP27" s="125"/>
      <c r="AQ27" s="125"/>
      <c r="AR27" s="125"/>
      <c r="AS27" s="125"/>
      <c r="AT27" s="125"/>
      <c r="AU27" s="125"/>
      <c r="AV27" s="126">
        <v>4000</v>
      </c>
      <c r="AW27" s="126"/>
      <c r="AX27" s="126"/>
      <c r="AY27" s="126"/>
      <c r="AZ27" s="126"/>
      <c r="BA27" s="126"/>
      <c r="BB27" s="126"/>
      <c r="BC27" s="126"/>
      <c r="BD27" s="126"/>
      <c r="BE27" s="126"/>
      <c r="BF27" s="126"/>
      <c r="BG27" s="126"/>
      <c r="BH27" s="126"/>
      <c r="BI27" s="126"/>
      <c r="BJ27" s="126">
        <v>4039.03</v>
      </c>
      <c r="BK27" s="126"/>
      <c r="BL27" s="126"/>
      <c r="BM27" s="126"/>
      <c r="BN27" s="126"/>
      <c r="BO27" s="126"/>
      <c r="BP27" s="126"/>
      <c r="BQ27" s="126"/>
      <c r="BR27" s="126"/>
      <c r="BS27" s="126"/>
      <c r="BT27" s="126"/>
      <c r="BU27" s="126"/>
      <c r="BV27" s="126"/>
      <c r="BW27" s="126"/>
      <c r="BX27" s="126"/>
      <c r="BY27" s="126"/>
      <c r="BZ27" s="126"/>
      <c r="CA27" s="126"/>
      <c r="CB27" s="126"/>
      <c r="CC27" s="126"/>
      <c r="CD27" s="126"/>
      <c r="CE27" s="126"/>
      <c r="CF27" s="126"/>
      <c r="CG27" s="126"/>
      <c r="CH27" s="126"/>
      <c r="CI27" s="126"/>
      <c r="CJ27" s="126"/>
      <c r="CK27" s="126"/>
      <c r="CL27" s="126"/>
      <c r="CM27" s="126"/>
      <c r="CN27" s="126"/>
      <c r="CO27" s="126"/>
      <c r="CP27" s="126"/>
      <c r="CQ27" s="126"/>
      <c r="CR27" s="126"/>
      <c r="CS27" s="126"/>
      <c r="CT27" s="126"/>
      <c r="CU27" s="126"/>
      <c r="CV27" s="126"/>
      <c r="CW27" s="6">
        <f aca="true" t="shared" si="1" ref="CW27:CW34">AV27-BJ27</f>
        <v>-39.0300000000002</v>
      </c>
    </row>
    <row r="28" spans="1:101" ht="50.25" customHeight="1">
      <c r="A28" s="119" t="s">
        <v>286</v>
      </c>
      <c r="B28" s="120"/>
      <c r="C28" s="120"/>
      <c r="D28" s="120"/>
      <c r="E28" s="120"/>
      <c r="F28" s="120"/>
      <c r="G28" s="120"/>
      <c r="H28" s="120"/>
      <c r="I28" s="120"/>
      <c r="J28" s="120"/>
      <c r="K28" s="120"/>
      <c r="L28" s="120"/>
      <c r="M28" s="120"/>
      <c r="N28" s="120"/>
      <c r="O28" s="120"/>
      <c r="P28" s="120"/>
      <c r="Q28" s="120"/>
      <c r="R28" s="120"/>
      <c r="S28" s="120"/>
      <c r="T28" s="120"/>
      <c r="U28" s="120"/>
      <c r="V28" s="120"/>
      <c r="W28" s="120"/>
      <c r="X28" s="120"/>
      <c r="Y28" s="120"/>
      <c r="Z28" s="120"/>
      <c r="AA28" s="120"/>
      <c r="AB28" s="120"/>
      <c r="AC28" s="120"/>
      <c r="AD28" s="121" t="s">
        <v>145</v>
      </c>
      <c r="AE28" s="121"/>
      <c r="AF28" s="121"/>
      <c r="AG28" s="121"/>
      <c r="AH28" s="121"/>
      <c r="AI28" s="121"/>
      <c r="AJ28" s="121"/>
      <c r="AK28" s="121"/>
      <c r="AL28" s="121"/>
      <c r="AM28" s="121"/>
      <c r="AN28" s="121"/>
      <c r="AO28" s="121"/>
      <c r="AP28" s="121"/>
      <c r="AQ28" s="121"/>
      <c r="AR28" s="121"/>
      <c r="AS28" s="121"/>
      <c r="AT28" s="121"/>
      <c r="AU28" s="121"/>
      <c r="AV28" s="122">
        <f>AV29</f>
        <v>2609900</v>
      </c>
      <c r="AW28" s="122"/>
      <c r="AX28" s="122"/>
      <c r="AY28" s="122"/>
      <c r="AZ28" s="122"/>
      <c r="BA28" s="122"/>
      <c r="BB28" s="122"/>
      <c r="BC28" s="122"/>
      <c r="BD28" s="122"/>
      <c r="BE28" s="122"/>
      <c r="BF28" s="122"/>
      <c r="BG28" s="122"/>
      <c r="BH28" s="122"/>
      <c r="BI28" s="122"/>
      <c r="BJ28" s="122">
        <f>BJ29</f>
        <v>2609860</v>
      </c>
      <c r="BK28" s="122"/>
      <c r="BL28" s="122"/>
      <c r="BM28" s="122"/>
      <c r="BN28" s="122"/>
      <c r="BO28" s="122"/>
      <c r="BP28" s="122"/>
      <c r="BQ28" s="122"/>
      <c r="BR28" s="122"/>
      <c r="BS28" s="122"/>
      <c r="BT28" s="122"/>
      <c r="BU28" s="122"/>
      <c r="BV28" s="122"/>
      <c r="BW28" s="122"/>
      <c r="BX28" s="122"/>
      <c r="BY28" s="122"/>
      <c r="BZ28" s="122"/>
      <c r="CA28" s="122"/>
      <c r="CB28" s="122"/>
      <c r="CC28" s="122"/>
      <c r="CD28" s="122"/>
      <c r="CE28" s="122"/>
      <c r="CF28" s="122"/>
      <c r="CG28" s="122"/>
      <c r="CH28" s="122"/>
      <c r="CI28" s="122"/>
      <c r="CJ28" s="122"/>
      <c r="CK28" s="122"/>
      <c r="CL28" s="122"/>
      <c r="CM28" s="122"/>
      <c r="CN28" s="122"/>
      <c r="CO28" s="122"/>
      <c r="CP28" s="122"/>
      <c r="CQ28" s="122"/>
      <c r="CR28" s="122"/>
      <c r="CS28" s="122"/>
      <c r="CT28" s="122"/>
      <c r="CU28" s="122"/>
      <c r="CV28" s="122"/>
      <c r="CW28" s="50">
        <f>CW29</f>
        <v>40</v>
      </c>
    </row>
    <row r="29" spans="1:101" ht="26.25" customHeight="1">
      <c r="A29" s="129" t="s">
        <v>288</v>
      </c>
      <c r="B29" s="130"/>
      <c r="C29" s="130"/>
      <c r="D29" s="130"/>
      <c r="E29" s="130"/>
      <c r="F29" s="130"/>
      <c r="G29" s="130"/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1" t="s">
        <v>287</v>
      </c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2">
        <f>AV30</f>
        <v>2609900</v>
      </c>
      <c r="AW29" s="132"/>
      <c r="AX29" s="132"/>
      <c r="AY29" s="132"/>
      <c r="AZ29" s="132"/>
      <c r="BA29" s="132"/>
      <c r="BB29" s="132"/>
      <c r="BC29" s="132"/>
      <c r="BD29" s="132"/>
      <c r="BE29" s="132"/>
      <c r="BF29" s="132"/>
      <c r="BG29" s="132"/>
      <c r="BH29" s="132"/>
      <c r="BI29" s="132"/>
      <c r="BJ29" s="132">
        <f>BJ30</f>
        <v>2609860</v>
      </c>
      <c r="BK29" s="132"/>
      <c r="BL29" s="132"/>
      <c r="BM29" s="132"/>
      <c r="BN29" s="132"/>
      <c r="BO29" s="132"/>
      <c r="BP29" s="132"/>
      <c r="BQ29" s="132"/>
      <c r="BR29" s="132"/>
      <c r="BS29" s="132"/>
      <c r="BT29" s="132"/>
      <c r="BU29" s="132"/>
      <c r="BV29" s="132"/>
      <c r="BW29" s="132"/>
      <c r="BX29" s="132"/>
      <c r="BY29" s="132"/>
      <c r="BZ29" s="132"/>
      <c r="CA29" s="132"/>
      <c r="CB29" s="132"/>
      <c r="CC29" s="132"/>
      <c r="CD29" s="132"/>
      <c r="CE29" s="132"/>
      <c r="CF29" s="132"/>
      <c r="CG29" s="132"/>
      <c r="CH29" s="132"/>
      <c r="CI29" s="132"/>
      <c r="CJ29" s="132"/>
      <c r="CK29" s="132"/>
      <c r="CL29" s="132"/>
      <c r="CM29" s="132"/>
      <c r="CN29" s="132"/>
      <c r="CO29" s="132"/>
      <c r="CP29" s="132"/>
      <c r="CQ29" s="132"/>
      <c r="CR29" s="132"/>
      <c r="CS29" s="132"/>
      <c r="CT29" s="132"/>
      <c r="CU29" s="132"/>
      <c r="CV29" s="132"/>
      <c r="CW29" s="7">
        <f>CW30</f>
        <v>40</v>
      </c>
    </row>
    <row r="30" spans="1:101" ht="72" customHeight="1" thickBot="1">
      <c r="A30" s="127" t="s">
        <v>314</v>
      </c>
      <c r="B30" s="128"/>
      <c r="C30" s="128"/>
      <c r="D30" s="128"/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5" t="s">
        <v>289</v>
      </c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P30" s="125"/>
      <c r="AQ30" s="125"/>
      <c r="AR30" s="125"/>
      <c r="AS30" s="125"/>
      <c r="AT30" s="125"/>
      <c r="AU30" s="125"/>
      <c r="AV30" s="126">
        <v>2609900</v>
      </c>
      <c r="AW30" s="126"/>
      <c r="AX30" s="126"/>
      <c r="AY30" s="126"/>
      <c r="AZ30" s="126"/>
      <c r="BA30" s="126"/>
      <c r="BB30" s="126"/>
      <c r="BC30" s="126"/>
      <c r="BD30" s="126"/>
      <c r="BE30" s="126"/>
      <c r="BF30" s="126"/>
      <c r="BG30" s="126"/>
      <c r="BH30" s="126"/>
      <c r="BI30" s="126"/>
      <c r="BJ30" s="126">
        <v>2609860</v>
      </c>
      <c r="BK30" s="126"/>
      <c r="BL30" s="126"/>
      <c r="BM30" s="126"/>
      <c r="BN30" s="126"/>
      <c r="BO30" s="126"/>
      <c r="BP30" s="126"/>
      <c r="BQ30" s="126"/>
      <c r="BR30" s="126"/>
      <c r="BS30" s="126"/>
      <c r="BT30" s="126"/>
      <c r="BU30" s="126"/>
      <c r="BV30" s="126"/>
      <c r="BW30" s="126"/>
      <c r="BX30" s="126"/>
      <c r="BY30" s="126"/>
      <c r="BZ30" s="126"/>
      <c r="CA30" s="126"/>
      <c r="CB30" s="126"/>
      <c r="CC30" s="126"/>
      <c r="CD30" s="126"/>
      <c r="CE30" s="126"/>
      <c r="CF30" s="126"/>
      <c r="CG30" s="126"/>
      <c r="CH30" s="126"/>
      <c r="CI30" s="126"/>
      <c r="CJ30" s="126"/>
      <c r="CK30" s="126"/>
      <c r="CL30" s="126"/>
      <c r="CM30" s="126"/>
      <c r="CN30" s="126"/>
      <c r="CO30" s="126"/>
      <c r="CP30" s="126"/>
      <c r="CQ30" s="126"/>
      <c r="CR30" s="126"/>
      <c r="CS30" s="126"/>
      <c r="CT30" s="126"/>
      <c r="CU30" s="126"/>
      <c r="CV30" s="126"/>
      <c r="CW30" s="6">
        <f t="shared" si="1"/>
        <v>40</v>
      </c>
    </row>
    <row r="31" spans="1:101" ht="28.5" customHeight="1" thickBot="1">
      <c r="A31" s="137" t="s">
        <v>29</v>
      </c>
      <c r="B31" s="138"/>
      <c r="C31" s="138"/>
      <c r="D31" s="138"/>
      <c r="E31" s="138"/>
      <c r="F31" s="138"/>
      <c r="G31" s="138"/>
      <c r="H31" s="138"/>
      <c r="I31" s="138"/>
      <c r="J31" s="138"/>
      <c r="K31" s="138"/>
      <c r="L31" s="138"/>
      <c r="M31" s="138"/>
      <c r="N31" s="138"/>
      <c r="O31" s="138"/>
      <c r="P31" s="138"/>
      <c r="Q31" s="138"/>
      <c r="R31" s="138"/>
      <c r="S31" s="138"/>
      <c r="T31" s="138"/>
      <c r="U31" s="138"/>
      <c r="V31" s="138"/>
      <c r="W31" s="138"/>
      <c r="X31" s="138"/>
      <c r="Y31" s="138"/>
      <c r="Z31" s="138"/>
      <c r="AA31" s="138"/>
      <c r="AB31" s="138"/>
      <c r="AC31" s="138"/>
      <c r="AD31" s="98" t="s">
        <v>30</v>
      </c>
      <c r="AE31" s="98"/>
      <c r="AF31" s="98"/>
      <c r="AG31" s="98"/>
      <c r="AH31" s="98"/>
      <c r="AI31" s="98"/>
      <c r="AJ31" s="98"/>
      <c r="AK31" s="98"/>
      <c r="AL31" s="98"/>
      <c r="AM31" s="98"/>
      <c r="AN31" s="98"/>
      <c r="AO31" s="98"/>
      <c r="AP31" s="98"/>
      <c r="AQ31" s="98"/>
      <c r="AR31" s="98"/>
      <c r="AS31" s="98"/>
      <c r="AT31" s="98"/>
      <c r="AU31" s="98"/>
      <c r="AV31" s="91">
        <f>AV32+AV33</f>
        <v>2028000</v>
      </c>
      <c r="AW31" s="91"/>
      <c r="AX31" s="91"/>
      <c r="AY31" s="91"/>
      <c r="AZ31" s="91"/>
      <c r="BA31" s="91"/>
      <c r="BB31" s="91"/>
      <c r="BC31" s="91"/>
      <c r="BD31" s="91"/>
      <c r="BE31" s="91"/>
      <c r="BF31" s="91"/>
      <c r="BG31" s="91"/>
      <c r="BH31" s="91"/>
      <c r="BI31" s="91"/>
      <c r="BJ31" s="91">
        <f>BJ32+BJ33</f>
        <v>2086527.82</v>
      </c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8">
        <f t="shared" si="1"/>
        <v>-58527.820000000065</v>
      </c>
    </row>
    <row r="32" spans="1:101" ht="105" customHeight="1">
      <c r="A32" s="133" t="s">
        <v>31</v>
      </c>
      <c r="B32" s="134"/>
      <c r="C32" s="134"/>
      <c r="D32" s="134"/>
      <c r="E32" s="134"/>
      <c r="F32" s="134"/>
      <c r="G32" s="134"/>
      <c r="H32" s="134"/>
      <c r="I32" s="134"/>
      <c r="J32" s="134"/>
      <c r="K32" s="134"/>
      <c r="L32" s="134"/>
      <c r="M32" s="134"/>
      <c r="N32" s="134"/>
      <c r="O32" s="134"/>
      <c r="P32" s="134"/>
      <c r="Q32" s="134"/>
      <c r="R32" s="134"/>
      <c r="S32" s="134"/>
      <c r="T32" s="134"/>
      <c r="U32" s="134"/>
      <c r="V32" s="134"/>
      <c r="W32" s="134"/>
      <c r="X32" s="134"/>
      <c r="Y32" s="134"/>
      <c r="Z32" s="134"/>
      <c r="AA32" s="134"/>
      <c r="AB32" s="134"/>
      <c r="AC32" s="134"/>
      <c r="AD32" s="135" t="s">
        <v>32</v>
      </c>
      <c r="AE32" s="135"/>
      <c r="AF32" s="135"/>
      <c r="AG32" s="135"/>
      <c r="AH32" s="135"/>
      <c r="AI32" s="135"/>
      <c r="AJ32" s="135"/>
      <c r="AK32" s="135"/>
      <c r="AL32" s="135"/>
      <c r="AM32" s="135"/>
      <c r="AN32" s="135"/>
      <c r="AO32" s="135"/>
      <c r="AP32" s="135"/>
      <c r="AQ32" s="135"/>
      <c r="AR32" s="135"/>
      <c r="AS32" s="135"/>
      <c r="AT32" s="135"/>
      <c r="AU32" s="135"/>
      <c r="AV32" s="136">
        <v>647300</v>
      </c>
      <c r="AW32" s="136"/>
      <c r="AX32" s="136"/>
      <c r="AY32" s="136"/>
      <c r="AZ32" s="136"/>
      <c r="BA32" s="136"/>
      <c r="BB32" s="136"/>
      <c r="BC32" s="136"/>
      <c r="BD32" s="136"/>
      <c r="BE32" s="136"/>
      <c r="BF32" s="136"/>
      <c r="BG32" s="136"/>
      <c r="BH32" s="136"/>
      <c r="BI32" s="136"/>
      <c r="BJ32" s="136">
        <v>683400</v>
      </c>
      <c r="BK32" s="136"/>
      <c r="BL32" s="136"/>
      <c r="BM32" s="136"/>
      <c r="BN32" s="136"/>
      <c r="BO32" s="136"/>
      <c r="BP32" s="136"/>
      <c r="BQ32" s="136"/>
      <c r="BR32" s="136"/>
      <c r="BS32" s="136"/>
      <c r="BT32" s="136"/>
      <c r="BU32" s="136"/>
      <c r="BV32" s="136"/>
      <c r="BW32" s="136"/>
      <c r="BX32" s="136"/>
      <c r="BY32" s="136"/>
      <c r="BZ32" s="136"/>
      <c r="CA32" s="136"/>
      <c r="CB32" s="136"/>
      <c r="CC32" s="136"/>
      <c r="CD32" s="136"/>
      <c r="CE32" s="136"/>
      <c r="CF32" s="136"/>
      <c r="CG32" s="136"/>
      <c r="CH32" s="136"/>
      <c r="CI32" s="136"/>
      <c r="CJ32" s="136"/>
      <c r="CK32" s="136"/>
      <c r="CL32" s="136"/>
      <c r="CM32" s="136"/>
      <c r="CN32" s="136"/>
      <c r="CO32" s="136"/>
      <c r="CP32" s="136"/>
      <c r="CQ32" s="136"/>
      <c r="CR32" s="136"/>
      <c r="CS32" s="136"/>
      <c r="CT32" s="136"/>
      <c r="CU32" s="136"/>
      <c r="CV32" s="136"/>
      <c r="CW32" s="9">
        <f t="shared" si="1"/>
        <v>-36100</v>
      </c>
    </row>
    <row r="33" spans="1:101" ht="51" customHeight="1">
      <c r="A33" s="129" t="s">
        <v>33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1" t="s">
        <v>34</v>
      </c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2">
        <f>AV34</f>
        <v>1380700</v>
      </c>
      <c r="AW33" s="132"/>
      <c r="AX33" s="132"/>
      <c r="AY33" s="132"/>
      <c r="AZ33" s="132"/>
      <c r="BA33" s="132"/>
      <c r="BB33" s="132"/>
      <c r="BC33" s="132"/>
      <c r="BD33" s="132"/>
      <c r="BE33" s="132"/>
      <c r="BF33" s="132"/>
      <c r="BG33" s="132"/>
      <c r="BH33" s="132"/>
      <c r="BI33" s="132"/>
      <c r="BJ33" s="132">
        <f>BJ34</f>
        <v>1403127.82</v>
      </c>
      <c r="BK33" s="132"/>
      <c r="BL33" s="132"/>
      <c r="BM33" s="132"/>
      <c r="BN33" s="132"/>
      <c r="BO33" s="132"/>
      <c r="BP33" s="132"/>
      <c r="BQ33" s="132"/>
      <c r="BR33" s="132"/>
      <c r="BS33" s="132"/>
      <c r="BT33" s="132"/>
      <c r="BU33" s="132"/>
      <c r="BV33" s="132"/>
      <c r="BW33" s="132"/>
      <c r="BX33" s="132"/>
      <c r="BY33" s="132"/>
      <c r="BZ33" s="132"/>
      <c r="CA33" s="132"/>
      <c r="CB33" s="132"/>
      <c r="CC33" s="132"/>
      <c r="CD33" s="132"/>
      <c r="CE33" s="132"/>
      <c r="CF33" s="132"/>
      <c r="CG33" s="132"/>
      <c r="CH33" s="132"/>
      <c r="CI33" s="132"/>
      <c r="CJ33" s="132"/>
      <c r="CK33" s="132"/>
      <c r="CL33" s="132"/>
      <c r="CM33" s="132"/>
      <c r="CN33" s="132"/>
      <c r="CO33" s="132"/>
      <c r="CP33" s="132"/>
      <c r="CQ33" s="132"/>
      <c r="CR33" s="132"/>
      <c r="CS33" s="132"/>
      <c r="CT33" s="132"/>
      <c r="CU33" s="132"/>
      <c r="CV33" s="132"/>
      <c r="CW33" s="7">
        <f t="shared" si="1"/>
        <v>-22427.820000000065</v>
      </c>
    </row>
    <row r="34" spans="1:101" ht="108" customHeight="1" thickBot="1">
      <c r="A34" s="127" t="s">
        <v>315</v>
      </c>
      <c r="B34" s="128"/>
      <c r="C34" s="128"/>
      <c r="D34" s="128"/>
      <c r="E34" s="128"/>
      <c r="F34" s="128"/>
      <c r="G34" s="128"/>
      <c r="H34" s="128"/>
      <c r="I34" s="128"/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5" t="s">
        <v>35</v>
      </c>
      <c r="AE34" s="125"/>
      <c r="AF34" s="125"/>
      <c r="AG34" s="125"/>
      <c r="AH34" s="125"/>
      <c r="AI34" s="125"/>
      <c r="AJ34" s="125"/>
      <c r="AK34" s="125"/>
      <c r="AL34" s="125"/>
      <c r="AM34" s="125"/>
      <c r="AN34" s="125"/>
      <c r="AO34" s="125"/>
      <c r="AP34" s="125"/>
      <c r="AQ34" s="125"/>
      <c r="AR34" s="125"/>
      <c r="AS34" s="125"/>
      <c r="AT34" s="125"/>
      <c r="AU34" s="125"/>
      <c r="AV34" s="126">
        <v>1380700</v>
      </c>
      <c r="AW34" s="126"/>
      <c r="AX34" s="126"/>
      <c r="AY34" s="126"/>
      <c r="AZ34" s="126"/>
      <c r="BA34" s="126"/>
      <c r="BB34" s="126"/>
      <c r="BC34" s="126"/>
      <c r="BD34" s="126"/>
      <c r="BE34" s="126"/>
      <c r="BF34" s="126"/>
      <c r="BG34" s="126"/>
      <c r="BH34" s="126"/>
      <c r="BI34" s="126"/>
      <c r="BJ34" s="126">
        <v>1403127.82</v>
      </c>
      <c r="BK34" s="126"/>
      <c r="BL34" s="126"/>
      <c r="BM34" s="126"/>
      <c r="BN34" s="126"/>
      <c r="BO34" s="126"/>
      <c r="BP34" s="126"/>
      <c r="BQ34" s="126"/>
      <c r="BR34" s="126"/>
      <c r="BS34" s="126"/>
      <c r="BT34" s="126"/>
      <c r="BU34" s="126"/>
      <c r="BV34" s="126"/>
      <c r="BW34" s="126"/>
      <c r="BX34" s="126"/>
      <c r="BY34" s="126"/>
      <c r="BZ34" s="126"/>
      <c r="CA34" s="126"/>
      <c r="CB34" s="126"/>
      <c r="CC34" s="126"/>
      <c r="CD34" s="126"/>
      <c r="CE34" s="126"/>
      <c r="CF34" s="126"/>
      <c r="CG34" s="126"/>
      <c r="CH34" s="126"/>
      <c r="CI34" s="126"/>
      <c r="CJ34" s="126"/>
      <c r="CK34" s="126"/>
      <c r="CL34" s="126"/>
      <c r="CM34" s="126"/>
      <c r="CN34" s="126"/>
      <c r="CO34" s="126"/>
      <c r="CP34" s="126"/>
      <c r="CQ34" s="126"/>
      <c r="CR34" s="126"/>
      <c r="CS34" s="126"/>
      <c r="CT34" s="126"/>
      <c r="CU34" s="126"/>
      <c r="CV34" s="126"/>
      <c r="CW34" s="6">
        <f t="shared" si="1"/>
        <v>-22427.820000000065</v>
      </c>
    </row>
    <row r="35" spans="1:101" ht="28.5" customHeight="1" thickBot="1">
      <c r="A35" s="137" t="s">
        <v>139</v>
      </c>
      <c r="B35" s="138"/>
      <c r="C35" s="138"/>
      <c r="D35" s="138"/>
      <c r="E35" s="138"/>
      <c r="F35" s="138"/>
      <c r="G35" s="138"/>
      <c r="H35" s="138"/>
      <c r="I35" s="138"/>
      <c r="J35" s="138"/>
      <c r="K35" s="138"/>
      <c r="L35" s="138"/>
      <c r="M35" s="138"/>
      <c r="N35" s="138"/>
      <c r="O35" s="138"/>
      <c r="P35" s="138"/>
      <c r="Q35" s="138"/>
      <c r="R35" s="138"/>
      <c r="S35" s="138"/>
      <c r="T35" s="138"/>
      <c r="U35" s="138"/>
      <c r="V35" s="138"/>
      <c r="W35" s="138"/>
      <c r="X35" s="138"/>
      <c r="Y35" s="138"/>
      <c r="Z35" s="138"/>
      <c r="AA35" s="138"/>
      <c r="AB35" s="138"/>
      <c r="AC35" s="138"/>
      <c r="AD35" s="98" t="s">
        <v>36</v>
      </c>
      <c r="AE35" s="98"/>
      <c r="AF35" s="98"/>
      <c r="AG35" s="98"/>
      <c r="AH35" s="98"/>
      <c r="AI35" s="98"/>
      <c r="AJ35" s="98"/>
      <c r="AK35" s="98"/>
      <c r="AL35" s="98"/>
      <c r="AM35" s="98"/>
      <c r="AN35" s="98"/>
      <c r="AO35" s="98"/>
      <c r="AP35" s="98"/>
      <c r="AQ35" s="98"/>
      <c r="AR35" s="98"/>
      <c r="AS35" s="98"/>
      <c r="AT35" s="98"/>
      <c r="AU35" s="98"/>
      <c r="AV35" s="91">
        <f>AV36</f>
        <v>21210900</v>
      </c>
      <c r="AW35" s="91"/>
      <c r="AX35" s="91"/>
      <c r="AY35" s="91"/>
      <c r="AZ35" s="91"/>
      <c r="BA35" s="91"/>
      <c r="BB35" s="91"/>
      <c r="BC35" s="91"/>
      <c r="BD35" s="91"/>
      <c r="BE35" s="91"/>
      <c r="BF35" s="91"/>
      <c r="BG35" s="91"/>
      <c r="BH35" s="91"/>
      <c r="BI35" s="91"/>
      <c r="BJ35" s="91">
        <f>BJ36</f>
        <v>20856135.61</v>
      </c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2">
        <f>CW36</f>
        <v>354764.3900000006</v>
      </c>
    </row>
    <row r="36" spans="1:101" ht="61.5" customHeight="1">
      <c r="A36" s="139" t="s">
        <v>140</v>
      </c>
      <c r="B36" s="140"/>
      <c r="C36" s="140"/>
      <c r="D36" s="140"/>
      <c r="E36" s="140"/>
      <c r="F36" s="140"/>
      <c r="G36" s="140"/>
      <c r="H36" s="140"/>
      <c r="I36" s="140"/>
      <c r="J36" s="140"/>
      <c r="K36" s="140"/>
      <c r="L36" s="140"/>
      <c r="M36" s="140"/>
      <c r="N36" s="140"/>
      <c r="O36" s="140"/>
      <c r="P36" s="140"/>
      <c r="Q36" s="140"/>
      <c r="R36" s="140"/>
      <c r="S36" s="140"/>
      <c r="T36" s="140"/>
      <c r="U36" s="140"/>
      <c r="V36" s="140"/>
      <c r="W36" s="140"/>
      <c r="X36" s="140"/>
      <c r="Y36" s="140"/>
      <c r="Z36" s="140"/>
      <c r="AA36" s="140"/>
      <c r="AB36" s="140"/>
      <c r="AC36" s="140"/>
      <c r="AD36" s="115" t="s">
        <v>37</v>
      </c>
      <c r="AE36" s="115"/>
      <c r="AF36" s="115"/>
      <c r="AG36" s="115"/>
      <c r="AH36" s="115"/>
      <c r="AI36" s="115"/>
      <c r="AJ36" s="115"/>
      <c r="AK36" s="115"/>
      <c r="AL36" s="115"/>
      <c r="AM36" s="115"/>
      <c r="AN36" s="115"/>
      <c r="AO36" s="115"/>
      <c r="AP36" s="115"/>
      <c r="AQ36" s="115"/>
      <c r="AR36" s="115"/>
      <c r="AS36" s="115"/>
      <c r="AT36" s="115"/>
      <c r="AU36" s="115"/>
      <c r="AV36" s="117">
        <f>AV37</f>
        <v>21210900</v>
      </c>
      <c r="AW36" s="117"/>
      <c r="AX36" s="117"/>
      <c r="AY36" s="117"/>
      <c r="AZ36" s="117"/>
      <c r="BA36" s="117"/>
      <c r="BB36" s="117"/>
      <c r="BC36" s="117"/>
      <c r="BD36" s="117"/>
      <c r="BE36" s="117"/>
      <c r="BF36" s="117"/>
      <c r="BG36" s="117"/>
      <c r="BH36" s="117"/>
      <c r="BI36" s="117"/>
      <c r="BJ36" s="117">
        <f>BJ37</f>
        <v>20856135.61</v>
      </c>
      <c r="BK36" s="117"/>
      <c r="BL36" s="117"/>
      <c r="BM36" s="117"/>
      <c r="BN36" s="117"/>
      <c r="BO36" s="117"/>
      <c r="BP36" s="117"/>
      <c r="BQ36" s="117"/>
      <c r="BR36" s="117"/>
      <c r="BS36" s="117"/>
      <c r="BT36" s="117"/>
      <c r="BU36" s="117"/>
      <c r="BV36" s="117"/>
      <c r="BW36" s="117"/>
      <c r="BX36" s="117"/>
      <c r="BY36" s="117"/>
      <c r="BZ36" s="117"/>
      <c r="CA36" s="117"/>
      <c r="CB36" s="117"/>
      <c r="CC36" s="117"/>
      <c r="CD36" s="117"/>
      <c r="CE36" s="117"/>
      <c r="CF36" s="117"/>
      <c r="CG36" s="117"/>
      <c r="CH36" s="117"/>
      <c r="CI36" s="117"/>
      <c r="CJ36" s="117"/>
      <c r="CK36" s="117"/>
      <c r="CL36" s="117"/>
      <c r="CM36" s="117"/>
      <c r="CN36" s="117"/>
      <c r="CO36" s="117"/>
      <c r="CP36" s="117"/>
      <c r="CQ36" s="117"/>
      <c r="CR36" s="117"/>
      <c r="CS36" s="117"/>
      <c r="CT36" s="117"/>
      <c r="CU36" s="117"/>
      <c r="CV36" s="117"/>
      <c r="CW36" s="3">
        <f aca="true" t="shared" si="2" ref="CW36:CW41">AV36-BJ36</f>
        <v>354764.3900000006</v>
      </c>
    </row>
    <row r="37" spans="1:101" ht="63" customHeight="1">
      <c r="A37" s="129" t="s">
        <v>38</v>
      </c>
      <c r="B37" s="130"/>
      <c r="C37" s="130"/>
      <c r="D37" s="130"/>
      <c r="E37" s="130"/>
      <c r="F37" s="130"/>
      <c r="G37" s="130"/>
      <c r="H37" s="130"/>
      <c r="I37" s="130"/>
      <c r="J37" s="130"/>
      <c r="K37" s="130"/>
      <c r="L37" s="130"/>
      <c r="M37" s="130"/>
      <c r="N37" s="130"/>
      <c r="O37" s="130"/>
      <c r="P37" s="130"/>
      <c r="Q37" s="130"/>
      <c r="R37" s="130"/>
      <c r="S37" s="130"/>
      <c r="T37" s="130"/>
      <c r="U37" s="130"/>
      <c r="V37" s="130"/>
      <c r="W37" s="130"/>
      <c r="X37" s="130"/>
      <c r="Y37" s="130"/>
      <c r="Z37" s="130"/>
      <c r="AA37" s="130"/>
      <c r="AB37" s="130"/>
      <c r="AC37" s="130"/>
      <c r="AD37" s="131" t="s">
        <v>39</v>
      </c>
      <c r="AE37" s="131"/>
      <c r="AF37" s="131"/>
      <c r="AG37" s="131"/>
      <c r="AH37" s="131"/>
      <c r="AI37" s="131"/>
      <c r="AJ37" s="131"/>
      <c r="AK37" s="131"/>
      <c r="AL37" s="131"/>
      <c r="AM37" s="131"/>
      <c r="AN37" s="131"/>
      <c r="AO37" s="131"/>
      <c r="AP37" s="131"/>
      <c r="AQ37" s="131"/>
      <c r="AR37" s="131"/>
      <c r="AS37" s="131"/>
      <c r="AT37" s="131"/>
      <c r="AU37" s="131"/>
      <c r="AV37" s="132">
        <f>AV38+AV40</f>
        <v>21210900</v>
      </c>
      <c r="AW37" s="132"/>
      <c r="AX37" s="132"/>
      <c r="AY37" s="132"/>
      <c r="AZ37" s="132"/>
      <c r="BA37" s="132"/>
      <c r="BB37" s="132"/>
      <c r="BC37" s="132"/>
      <c r="BD37" s="132"/>
      <c r="BE37" s="132"/>
      <c r="BF37" s="132"/>
      <c r="BG37" s="132"/>
      <c r="BH37" s="132"/>
      <c r="BI37" s="132"/>
      <c r="BJ37" s="132">
        <f>BJ38+BJ40</f>
        <v>20856135.61</v>
      </c>
      <c r="BK37" s="132"/>
      <c r="BL37" s="132"/>
      <c r="BM37" s="132"/>
      <c r="BN37" s="132"/>
      <c r="BO37" s="132"/>
      <c r="BP37" s="132"/>
      <c r="BQ37" s="132"/>
      <c r="BR37" s="132"/>
      <c r="BS37" s="132"/>
      <c r="BT37" s="132"/>
      <c r="BU37" s="132"/>
      <c r="BV37" s="132"/>
      <c r="BW37" s="132"/>
      <c r="BX37" s="132"/>
      <c r="BY37" s="132"/>
      <c r="BZ37" s="132"/>
      <c r="CA37" s="132"/>
      <c r="CB37" s="132"/>
      <c r="CC37" s="132"/>
      <c r="CD37" s="132"/>
      <c r="CE37" s="132"/>
      <c r="CF37" s="132"/>
      <c r="CG37" s="132"/>
      <c r="CH37" s="132"/>
      <c r="CI37" s="132"/>
      <c r="CJ37" s="132"/>
      <c r="CK37" s="132"/>
      <c r="CL37" s="132"/>
      <c r="CM37" s="132"/>
      <c r="CN37" s="132"/>
      <c r="CO37" s="132"/>
      <c r="CP37" s="132"/>
      <c r="CQ37" s="132"/>
      <c r="CR37" s="132"/>
      <c r="CS37" s="132"/>
      <c r="CT37" s="132"/>
      <c r="CU37" s="132"/>
      <c r="CV37" s="132"/>
      <c r="CW37" s="7">
        <f t="shared" si="2"/>
        <v>354764.3900000006</v>
      </c>
    </row>
    <row r="38" spans="1:101" ht="63" customHeight="1">
      <c r="A38" s="129" t="s">
        <v>40</v>
      </c>
      <c r="B38" s="130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1" t="s">
        <v>41</v>
      </c>
      <c r="AE38" s="131"/>
      <c r="AF38" s="131"/>
      <c r="AG38" s="131"/>
      <c r="AH38" s="131"/>
      <c r="AI38" s="131"/>
      <c r="AJ38" s="131"/>
      <c r="AK38" s="131"/>
      <c r="AL38" s="131"/>
      <c r="AM38" s="131"/>
      <c r="AN38" s="131"/>
      <c r="AO38" s="131"/>
      <c r="AP38" s="131"/>
      <c r="AQ38" s="131"/>
      <c r="AR38" s="131"/>
      <c r="AS38" s="131"/>
      <c r="AT38" s="131"/>
      <c r="AU38" s="131"/>
      <c r="AV38" s="132">
        <f>AV39</f>
        <v>3077300</v>
      </c>
      <c r="AW38" s="132"/>
      <c r="AX38" s="132"/>
      <c r="AY38" s="132"/>
      <c r="AZ38" s="132"/>
      <c r="BA38" s="132"/>
      <c r="BB38" s="132"/>
      <c r="BC38" s="132"/>
      <c r="BD38" s="132"/>
      <c r="BE38" s="132"/>
      <c r="BF38" s="132"/>
      <c r="BG38" s="132"/>
      <c r="BH38" s="132"/>
      <c r="BI38" s="132"/>
      <c r="BJ38" s="132">
        <f>BJ39</f>
        <v>3059886.68</v>
      </c>
      <c r="BK38" s="132"/>
      <c r="BL38" s="132"/>
      <c r="BM38" s="132"/>
      <c r="BN38" s="132"/>
      <c r="BO38" s="132"/>
      <c r="BP38" s="132"/>
      <c r="BQ38" s="132"/>
      <c r="BR38" s="132"/>
      <c r="BS38" s="132"/>
      <c r="BT38" s="132"/>
      <c r="BU38" s="132"/>
      <c r="BV38" s="132"/>
      <c r="BW38" s="132"/>
      <c r="BX38" s="132"/>
      <c r="BY38" s="132"/>
      <c r="BZ38" s="132"/>
      <c r="CA38" s="132"/>
      <c r="CB38" s="132"/>
      <c r="CC38" s="132"/>
      <c r="CD38" s="132"/>
      <c r="CE38" s="132"/>
      <c r="CF38" s="132"/>
      <c r="CG38" s="132"/>
      <c r="CH38" s="132"/>
      <c r="CI38" s="132"/>
      <c r="CJ38" s="132"/>
      <c r="CK38" s="132"/>
      <c r="CL38" s="132"/>
      <c r="CM38" s="132"/>
      <c r="CN38" s="132"/>
      <c r="CO38" s="132"/>
      <c r="CP38" s="132"/>
      <c r="CQ38" s="132"/>
      <c r="CR38" s="132"/>
      <c r="CS38" s="132"/>
      <c r="CT38" s="132"/>
      <c r="CU38" s="132"/>
      <c r="CV38" s="132"/>
      <c r="CW38" s="7">
        <f t="shared" si="2"/>
        <v>17413.319999999832</v>
      </c>
    </row>
    <row r="39" spans="1:101" ht="96" customHeight="1">
      <c r="A39" s="141" t="s">
        <v>316</v>
      </c>
      <c r="B39" s="142"/>
      <c r="C39" s="142"/>
      <c r="D39" s="142"/>
      <c r="E39" s="142"/>
      <c r="F39" s="142"/>
      <c r="G39" s="142"/>
      <c r="H39" s="142"/>
      <c r="I39" s="142"/>
      <c r="J39" s="142"/>
      <c r="K39" s="142"/>
      <c r="L39" s="142"/>
      <c r="M39" s="142"/>
      <c r="N39" s="142"/>
      <c r="O39" s="142"/>
      <c r="P39" s="142"/>
      <c r="Q39" s="142"/>
      <c r="R39" s="142"/>
      <c r="S39" s="142"/>
      <c r="T39" s="142"/>
      <c r="U39" s="142"/>
      <c r="V39" s="142"/>
      <c r="W39" s="142"/>
      <c r="X39" s="142"/>
      <c r="Y39" s="142"/>
      <c r="Z39" s="142"/>
      <c r="AA39" s="142"/>
      <c r="AB39" s="142"/>
      <c r="AC39" s="142"/>
      <c r="AD39" s="75" t="s">
        <v>42</v>
      </c>
      <c r="AE39" s="75"/>
      <c r="AF39" s="75"/>
      <c r="AG39" s="75"/>
      <c r="AH39" s="75"/>
      <c r="AI39" s="75"/>
      <c r="AJ39" s="75"/>
      <c r="AK39" s="75"/>
      <c r="AL39" s="75"/>
      <c r="AM39" s="75"/>
      <c r="AN39" s="75"/>
      <c r="AO39" s="75"/>
      <c r="AP39" s="75"/>
      <c r="AQ39" s="75"/>
      <c r="AR39" s="75"/>
      <c r="AS39" s="75"/>
      <c r="AT39" s="75"/>
      <c r="AU39" s="75"/>
      <c r="AV39" s="74">
        <v>3077300</v>
      </c>
      <c r="AW39" s="74"/>
      <c r="AX39" s="74"/>
      <c r="AY39" s="74"/>
      <c r="AZ39" s="74"/>
      <c r="BA39" s="74"/>
      <c r="BB39" s="74"/>
      <c r="BC39" s="74"/>
      <c r="BD39" s="74"/>
      <c r="BE39" s="74"/>
      <c r="BF39" s="74"/>
      <c r="BG39" s="74"/>
      <c r="BH39" s="74"/>
      <c r="BI39" s="74"/>
      <c r="BJ39" s="74">
        <v>3059886.68</v>
      </c>
      <c r="BK39" s="74"/>
      <c r="BL39" s="74"/>
      <c r="BM39" s="74"/>
      <c r="BN39" s="74"/>
      <c r="BO39" s="74"/>
      <c r="BP39" s="74"/>
      <c r="BQ39" s="74"/>
      <c r="BR39" s="74"/>
      <c r="BS39" s="74"/>
      <c r="BT39" s="74"/>
      <c r="BU39" s="74"/>
      <c r="BV39" s="74"/>
      <c r="BW39" s="74"/>
      <c r="BX39" s="74"/>
      <c r="BY39" s="74"/>
      <c r="BZ39" s="74"/>
      <c r="CA39" s="74"/>
      <c r="CB39" s="74"/>
      <c r="CC39" s="74"/>
      <c r="CD39" s="74"/>
      <c r="CE39" s="74"/>
      <c r="CF39" s="74"/>
      <c r="CG39" s="74"/>
      <c r="CH39" s="74"/>
      <c r="CI39" s="74"/>
      <c r="CJ39" s="74"/>
      <c r="CK39" s="74"/>
      <c r="CL39" s="74"/>
      <c r="CM39" s="74"/>
      <c r="CN39" s="74"/>
      <c r="CO39" s="74"/>
      <c r="CP39" s="74"/>
      <c r="CQ39" s="74"/>
      <c r="CR39" s="74"/>
      <c r="CS39" s="74"/>
      <c r="CT39" s="74"/>
      <c r="CU39" s="74"/>
      <c r="CV39" s="74"/>
      <c r="CW39" s="10">
        <f t="shared" si="2"/>
        <v>17413.319999999832</v>
      </c>
    </row>
    <row r="40" spans="1:101" ht="110.25" customHeight="1">
      <c r="A40" s="129" t="s">
        <v>147</v>
      </c>
      <c r="B40" s="130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1" t="s">
        <v>146</v>
      </c>
      <c r="AE40" s="131"/>
      <c r="AF40" s="131"/>
      <c r="AG40" s="131"/>
      <c r="AH40" s="131"/>
      <c r="AI40" s="131"/>
      <c r="AJ40" s="131"/>
      <c r="AK40" s="131"/>
      <c r="AL40" s="131"/>
      <c r="AM40" s="131"/>
      <c r="AN40" s="131"/>
      <c r="AO40" s="131"/>
      <c r="AP40" s="131"/>
      <c r="AQ40" s="131"/>
      <c r="AR40" s="131"/>
      <c r="AS40" s="131"/>
      <c r="AT40" s="131"/>
      <c r="AU40" s="131"/>
      <c r="AV40" s="132">
        <f>AV41</f>
        <v>18133600</v>
      </c>
      <c r="AW40" s="132"/>
      <c r="AX40" s="132"/>
      <c r="AY40" s="132"/>
      <c r="AZ40" s="132"/>
      <c r="BA40" s="132"/>
      <c r="BB40" s="132"/>
      <c r="BC40" s="132"/>
      <c r="BD40" s="132"/>
      <c r="BE40" s="132"/>
      <c r="BF40" s="132"/>
      <c r="BG40" s="132"/>
      <c r="BH40" s="132"/>
      <c r="BI40" s="132"/>
      <c r="BJ40" s="132">
        <f>BJ41</f>
        <v>17796248.93</v>
      </c>
      <c r="BK40" s="132"/>
      <c r="BL40" s="132"/>
      <c r="BM40" s="132"/>
      <c r="BN40" s="132"/>
      <c r="BO40" s="132"/>
      <c r="BP40" s="132"/>
      <c r="BQ40" s="132"/>
      <c r="BR40" s="132"/>
      <c r="BS40" s="132"/>
      <c r="BT40" s="132"/>
      <c r="BU40" s="132"/>
      <c r="BV40" s="132"/>
      <c r="BW40" s="132"/>
      <c r="BX40" s="132"/>
      <c r="BY40" s="132"/>
      <c r="BZ40" s="132"/>
      <c r="CA40" s="132"/>
      <c r="CB40" s="132"/>
      <c r="CC40" s="132"/>
      <c r="CD40" s="132"/>
      <c r="CE40" s="132"/>
      <c r="CF40" s="132"/>
      <c r="CG40" s="132"/>
      <c r="CH40" s="132"/>
      <c r="CI40" s="132"/>
      <c r="CJ40" s="132"/>
      <c r="CK40" s="132"/>
      <c r="CL40" s="132"/>
      <c r="CM40" s="132"/>
      <c r="CN40" s="132"/>
      <c r="CO40" s="132"/>
      <c r="CP40" s="132"/>
      <c r="CQ40" s="132"/>
      <c r="CR40" s="132"/>
      <c r="CS40" s="132"/>
      <c r="CT40" s="132"/>
      <c r="CU40" s="132"/>
      <c r="CV40" s="132"/>
      <c r="CW40" s="7">
        <f t="shared" si="2"/>
        <v>337351.0700000003</v>
      </c>
    </row>
    <row r="41" spans="1:101" ht="117" customHeight="1" thickBot="1">
      <c r="A41" s="144" t="s">
        <v>317</v>
      </c>
      <c r="B41" s="145"/>
      <c r="C41" s="145"/>
      <c r="D41" s="145"/>
      <c r="E41" s="145"/>
      <c r="F41" s="145"/>
      <c r="G41" s="145"/>
      <c r="H41" s="145"/>
      <c r="I41" s="145"/>
      <c r="J41" s="145"/>
      <c r="K41" s="145"/>
      <c r="L41" s="145"/>
      <c r="M41" s="145"/>
      <c r="N41" s="145"/>
      <c r="O41" s="145"/>
      <c r="P41" s="14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67" t="s">
        <v>148</v>
      </c>
      <c r="AE41" s="67"/>
      <c r="AF41" s="67"/>
      <c r="AG41" s="67"/>
      <c r="AH41" s="67"/>
      <c r="AI41" s="67"/>
      <c r="AJ41" s="67"/>
      <c r="AK41" s="67"/>
      <c r="AL41" s="67"/>
      <c r="AM41" s="67"/>
      <c r="AN41" s="67"/>
      <c r="AO41" s="67"/>
      <c r="AP41" s="67"/>
      <c r="AQ41" s="67"/>
      <c r="AR41" s="67"/>
      <c r="AS41" s="67"/>
      <c r="AT41" s="67"/>
      <c r="AU41" s="67"/>
      <c r="AV41" s="69">
        <v>18133600</v>
      </c>
      <c r="AW41" s="69"/>
      <c r="AX41" s="69"/>
      <c r="AY41" s="69"/>
      <c r="AZ41" s="69"/>
      <c r="BA41" s="69"/>
      <c r="BB41" s="69"/>
      <c r="BC41" s="69"/>
      <c r="BD41" s="69"/>
      <c r="BE41" s="69"/>
      <c r="BF41" s="69"/>
      <c r="BG41" s="69"/>
      <c r="BH41" s="69"/>
      <c r="BI41" s="69"/>
      <c r="BJ41" s="69">
        <v>17796248.93</v>
      </c>
      <c r="BK41" s="69"/>
      <c r="BL41" s="69"/>
      <c r="BM41" s="69"/>
      <c r="BN41" s="69"/>
      <c r="BO41" s="69"/>
      <c r="BP41" s="69"/>
      <c r="BQ41" s="69"/>
      <c r="BR41" s="69"/>
      <c r="BS41" s="69"/>
      <c r="BT41" s="69"/>
      <c r="BU41" s="69"/>
      <c r="BV41" s="69"/>
      <c r="BW41" s="69"/>
      <c r="BX41" s="69"/>
      <c r="BY41" s="69"/>
      <c r="BZ41" s="69"/>
      <c r="CA41" s="69"/>
      <c r="CB41" s="69"/>
      <c r="CC41" s="69"/>
      <c r="CD41" s="69"/>
      <c r="CE41" s="69"/>
      <c r="CF41" s="69"/>
      <c r="CG41" s="69"/>
      <c r="CH41" s="69"/>
      <c r="CI41" s="69"/>
      <c r="CJ41" s="69"/>
      <c r="CK41" s="69"/>
      <c r="CL41" s="69"/>
      <c r="CM41" s="69"/>
      <c r="CN41" s="69"/>
      <c r="CO41" s="69"/>
      <c r="CP41" s="69"/>
      <c r="CQ41" s="69"/>
      <c r="CR41" s="69"/>
      <c r="CS41" s="69"/>
      <c r="CT41" s="69"/>
      <c r="CU41" s="69"/>
      <c r="CV41" s="69"/>
      <c r="CW41" s="11">
        <f t="shared" si="2"/>
        <v>337351.0700000003</v>
      </c>
    </row>
  </sheetData>
  <sheetProtection/>
  <mergeCells count="155">
    <mergeCell ref="BF1:CW1"/>
    <mergeCell ref="A41:AC41"/>
    <mergeCell ref="AD41:AU41"/>
    <mergeCell ref="AV41:BI41"/>
    <mergeCell ref="BJ41:CV41"/>
    <mergeCell ref="A40:AC40"/>
    <mergeCell ref="AD40:AU40"/>
    <mergeCell ref="AV40:BI40"/>
    <mergeCell ref="BJ40:CV40"/>
    <mergeCell ref="A38:AC38"/>
    <mergeCell ref="AD38:AU38"/>
    <mergeCell ref="AV38:BI38"/>
    <mergeCell ref="BJ38:CV38"/>
    <mergeCell ref="A39:AC39"/>
    <mergeCell ref="AD39:AU39"/>
    <mergeCell ref="AV39:BI39"/>
    <mergeCell ref="BJ39:CV39"/>
    <mergeCell ref="AV37:BI37"/>
    <mergeCell ref="BJ37:CV37"/>
    <mergeCell ref="A35:AC35"/>
    <mergeCell ref="AD35:AU35"/>
    <mergeCell ref="AV35:BI35"/>
    <mergeCell ref="BJ35:CV35"/>
    <mergeCell ref="A36:AC36"/>
    <mergeCell ref="AD36:AU36"/>
    <mergeCell ref="A37:AC37"/>
    <mergeCell ref="AD37:AU37"/>
    <mergeCell ref="AV36:BI36"/>
    <mergeCell ref="BJ36:CV36"/>
    <mergeCell ref="A33:AC33"/>
    <mergeCell ref="AD33:AU33"/>
    <mergeCell ref="AV33:BI33"/>
    <mergeCell ref="BJ33:CV33"/>
    <mergeCell ref="A34:AC34"/>
    <mergeCell ref="AD34:AU34"/>
    <mergeCell ref="AV34:BI34"/>
    <mergeCell ref="BJ34:CV34"/>
    <mergeCell ref="A31:AC31"/>
    <mergeCell ref="AD31:AU31"/>
    <mergeCell ref="AV31:BI31"/>
    <mergeCell ref="BJ31:CV31"/>
    <mergeCell ref="A32:AC32"/>
    <mergeCell ref="AD32:AU32"/>
    <mergeCell ref="AV32:BI32"/>
    <mergeCell ref="BJ32:CV32"/>
    <mergeCell ref="A29:AC29"/>
    <mergeCell ref="AD29:AU29"/>
    <mergeCell ref="AV29:BI29"/>
    <mergeCell ref="BJ29:CV29"/>
    <mergeCell ref="A30:AC30"/>
    <mergeCell ref="AD30:AU30"/>
    <mergeCell ref="AV30:BI30"/>
    <mergeCell ref="BJ30:CV30"/>
    <mergeCell ref="A27:AC27"/>
    <mergeCell ref="AD27:AU27"/>
    <mergeCell ref="AV27:BI27"/>
    <mergeCell ref="BJ27:CV27"/>
    <mergeCell ref="A28:AC28"/>
    <mergeCell ref="AD28:AU28"/>
    <mergeCell ref="AV28:BI28"/>
    <mergeCell ref="BJ28:CV28"/>
    <mergeCell ref="A25:AC25"/>
    <mergeCell ref="AD25:AU25"/>
    <mergeCell ref="AV25:BI25"/>
    <mergeCell ref="BJ25:CV25"/>
    <mergeCell ref="A26:AC26"/>
    <mergeCell ref="AD26:AU26"/>
    <mergeCell ref="AV26:BI26"/>
    <mergeCell ref="BJ26:CV26"/>
    <mergeCell ref="A23:AC23"/>
    <mergeCell ref="AD23:AU23"/>
    <mergeCell ref="AV23:BI23"/>
    <mergeCell ref="BJ23:CV23"/>
    <mergeCell ref="A24:AC24"/>
    <mergeCell ref="AD24:AU24"/>
    <mergeCell ref="AV24:BI24"/>
    <mergeCell ref="BJ24:CV24"/>
    <mergeCell ref="A18:AC18"/>
    <mergeCell ref="AD18:AU18"/>
    <mergeCell ref="AV18:BI18"/>
    <mergeCell ref="BJ18:CV18"/>
    <mergeCell ref="A22:AC22"/>
    <mergeCell ref="AD22:AU22"/>
    <mergeCell ref="AV22:BI22"/>
    <mergeCell ref="BJ22:CV22"/>
    <mergeCell ref="AD20:AU20"/>
    <mergeCell ref="AV20:BI20"/>
    <mergeCell ref="A10:AA10"/>
    <mergeCell ref="AD10:AU10"/>
    <mergeCell ref="AV10:BI10"/>
    <mergeCell ref="A12:AA12"/>
    <mergeCell ref="A13:AA13"/>
    <mergeCell ref="AD12:AU12"/>
    <mergeCell ref="AD13:AU13"/>
    <mergeCell ref="AV12:BI12"/>
    <mergeCell ref="BJ10:CV10"/>
    <mergeCell ref="A11:AC11"/>
    <mergeCell ref="AD11:AU11"/>
    <mergeCell ref="AV11:BI11"/>
    <mergeCell ref="BJ11:CV11"/>
    <mergeCell ref="BJ6:CV6"/>
    <mergeCell ref="A9:AA9"/>
    <mergeCell ref="AD9:AU9"/>
    <mergeCell ref="AV9:BI9"/>
    <mergeCell ref="BJ9:CV9"/>
    <mergeCell ref="A8:AC8"/>
    <mergeCell ref="AD8:AU8"/>
    <mergeCell ref="AV8:BI8"/>
    <mergeCell ref="BJ8:CV8"/>
    <mergeCell ref="A2:CW2"/>
    <mergeCell ref="A3:CW3"/>
    <mergeCell ref="A4:CW4"/>
    <mergeCell ref="A7:AC7"/>
    <mergeCell ref="AD7:AU7"/>
    <mergeCell ref="AV7:BI7"/>
    <mergeCell ref="BJ7:CV7"/>
    <mergeCell ref="A6:AC6"/>
    <mergeCell ref="AD6:AU6"/>
    <mergeCell ref="AV6:BI6"/>
    <mergeCell ref="A5:AC5"/>
    <mergeCell ref="AD5:AU5"/>
    <mergeCell ref="AV5:BI5"/>
    <mergeCell ref="BJ5:CV5"/>
    <mergeCell ref="BJ12:CV12"/>
    <mergeCell ref="BJ13:CV13"/>
    <mergeCell ref="A17:AC17"/>
    <mergeCell ref="AD17:AU17"/>
    <mergeCell ref="AV17:BI17"/>
    <mergeCell ref="BJ17:CV17"/>
    <mergeCell ref="A14:AC14"/>
    <mergeCell ref="AD14:AU14"/>
    <mergeCell ref="AV14:BI14"/>
    <mergeCell ref="BJ14:CV14"/>
    <mergeCell ref="AV13:BI13"/>
    <mergeCell ref="AD15:AU15"/>
    <mergeCell ref="AV15:BI15"/>
    <mergeCell ref="BJ15:CV15"/>
    <mergeCell ref="A15:AA15"/>
    <mergeCell ref="AB15:AC15"/>
    <mergeCell ref="AD16:AU16"/>
    <mergeCell ref="AV16:BI16"/>
    <mergeCell ref="BJ16:CV16"/>
    <mergeCell ref="A16:AA16"/>
    <mergeCell ref="AB16:AC16"/>
    <mergeCell ref="BJ20:CV20"/>
    <mergeCell ref="A20:AA20"/>
    <mergeCell ref="AD19:AU19"/>
    <mergeCell ref="AV19:BI19"/>
    <mergeCell ref="BJ19:CV19"/>
    <mergeCell ref="A19:AA19"/>
    <mergeCell ref="AB19:AC19"/>
    <mergeCell ref="A21:AA21"/>
    <mergeCell ref="AD21:AU21"/>
    <mergeCell ref="AV21:BI21"/>
    <mergeCell ref="BJ21:CV21"/>
  </mergeCells>
  <printOptions/>
  <pageMargins left="0.7874015748031497" right="0.7874015748031497" top="0.984251968503937" bottom="0.3937007874015748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200"/>
  <sheetViews>
    <sheetView zoomScalePageLayoutView="0" workbookViewId="0" topLeftCell="A1">
      <selection activeCell="AD14" sqref="AD14:AU14"/>
    </sheetView>
  </sheetViews>
  <sheetFormatPr defaultColWidth="9.00390625" defaultRowHeight="12.75"/>
  <cols>
    <col min="1" max="1" width="3.125" style="0" customWidth="1"/>
    <col min="2" max="7" width="9.125" style="0" hidden="1" customWidth="1"/>
    <col min="8" max="8" width="1.00390625" style="0" customWidth="1"/>
    <col min="9" max="14" width="9.125" style="0" hidden="1" customWidth="1"/>
    <col min="15" max="15" width="1.75390625" style="0" customWidth="1"/>
    <col min="16" max="21" width="9.125" style="0" hidden="1" customWidth="1"/>
    <col min="22" max="22" width="1.875" style="0" customWidth="1"/>
    <col min="23" max="25" width="9.125" style="0" hidden="1" customWidth="1"/>
    <col min="26" max="26" width="1.75390625" style="0" customWidth="1"/>
    <col min="27" max="27" width="3.375" style="0" customWidth="1"/>
    <col min="28" max="28" width="7.875" style="0" customWidth="1"/>
    <col min="29" max="29" width="4.375" style="0" customWidth="1"/>
    <col min="30" max="30" width="5.125" style="0" customWidth="1"/>
    <col min="31" max="36" width="9.125" style="0" hidden="1" customWidth="1"/>
    <col min="37" max="37" width="1.25" style="0" customWidth="1"/>
    <col min="38" max="40" width="9.125" style="0" hidden="1" customWidth="1"/>
    <col min="41" max="41" width="2.00390625" style="0" customWidth="1"/>
    <col min="42" max="42" width="9.125" style="0" hidden="1" customWidth="1"/>
    <col min="43" max="44" width="0.74609375" style="0" customWidth="1"/>
    <col min="45" max="45" width="2.125" style="0" customWidth="1"/>
    <col min="46" max="47" width="4.375" style="0" customWidth="1"/>
    <col min="48" max="48" width="3.75390625" style="0" customWidth="1"/>
    <col min="49" max="53" width="9.125" style="0" hidden="1" customWidth="1"/>
    <col min="54" max="54" width="1.625" style="0" customWidth="1"/>
    <col min="55" max="56" width="9.125" style="0" hidden="1" customWidth="1"/>
    <col min="57" max="58" width="1.00390625" style="0" customWidth="1"/>
    <col min="59" max="59" width="0.74609375" style="0" customWidth="1"/>
    <col min="60" max="60" width="1.37890625" style="0" customWidth="1"/>
    <col min="61" max="61" width="3.375" style="0" customWidth="1"/>
    <col min="62" max="62" width="4.00390625" style="0" customWidth="1"/>
    <col min="63" max="67" width="9.125" style="0" hidden="1" customWidth="1"/>
    <col min="68" max="68" width="0.875" style="0" customWidth="1"/>
    <col min="69" max="72" width="9.125" style="0" hidden="1" customWidth="1"/>
    <col min="73" max="73" width="2.75390625" style="0" customWidth="1"/>
    <col min="74" max="74" width="5.375" style="0" customWidth="1"/>
    <col min="75" max="75" width="14.75390625" style="0" customWidth="1"/>
    <col min="77" max="77" width="11.625" style="0" bestFit="1" customWidth="1"/>
  </cols>
  <sheetData>
    <row r="1" spans="1:75" ht="26.25" customHeight="1" thickBot="1">
      <c r="A1" s="215" t="s">
        <v>43</v>
      </c>
      <c r="B1" s="215"/>
      <c r="C1" s="215"/>
      <c r="D1" s="215"/>
      <c r="E1" s="215"/>
      <c r="F1" s="215"/>
      <c r="G1" s="215"/>
      <c r="H1" s="215"/>
      <c r="I1" s="215"/>
      <c r="J1" s="215"/>
      <c r="K1" s="215"/>
      <c r="L1" s="215"/>
      <c r="M1" s="215"/>
      <c r="N1" s="215"/>
      <c r="O1" s="215"/>
      <c r="P1" s="215"/>
      <c r="Q1" s="215"/>
      <c r="R1" s="215"/>
      <c r="S1" s="215"/>
      <c r="T1" s="215"/>
      <c r="U1" s="215"/>
      <c r="V1" s="215"/>
      <c r="W1" s="215"/>
      <c r="X1" s="215"/>
      <c r="Y1" s="215"/>
      <c r="Z1" s="215"/>
      <c r="AA1" s="215"/>
      <c r="AB1" s="215"/>
      <c r="AC1" s="215"/>
      <c r="AD1" s="215"/>
      <c r="AE1" s="215"/>
      <c r="AF1" s="215"/>
      <c r="AG1" s="215"/>
      <c r="AH1" s="215"/>
      <c r="AI1" s="215"/>
      <c r="AJ1" s="215"/>
      <c r="AK1" s="215"/>
      <c r="AL1" s="215"/>
      <c r="AM1" s="215"/>
      <c r="AN1" s="215"/>
      <c r="AO1" s="215"/>
      <c r="AP1" s="215"/>
      <c r="AQ1" s="215"/>
      <c r="AR1" s="215"/>
      <c r="AS1" s="215"/>
      <c r="AT1" s="215"/>
      <c r="AU1" s="215"/>
      <c r="AV1" s="215"/>
      <c r="AW1" s="215"/>
      <c r="AX1" s="215"/>
      <c r="AY1" s="215"/>
      <c r="AZ1" s="215"/>
      <c r="BA1" s="215"/>
      <c r="BB1" s="215"/>
      <c r="BC1" s="215"/>
      <c r="BD1" s="215"/>
      <c r="BE1" s="215"/>
      <c r="BF1" s="215"/>
      <c r="BG1" s="215"/>
      <c r="BH1" s="215"/>
      <c r="BI1" s="215"/>
      <c r="BJ1" s="215"/>
      <c r="BK1" s="215"/>
      <c r="BL1" s="215"/>
      <c r="BM1" s="215"/>
      <c r="BN1" s="215"/>
      <c r="BO1" s="215"/>
      <c r="BP1" s="215"/>
      <c r="BQ1" s="215"/>
      <c r="BR1" s="215"/>
      <c r="BS1" s="215"/>
      <c r="BT1" s="215"/>
      <c r="BU1" s="215"/>
      <c r="BV1" s="215"/>
      <c r="BW1" s="215"/>
    </row>
    <row r="2" spans="1:75" ht="12.75" customHeight="1">
      <c r="A2" s="174" t="s">
        <v>2</v>
      </c>
      <c r="B2" s="175"/>
      <c r="C2" s="175"/>
      <c r="D2" s="175"/>
      <c r="E2" s="175"/>
      <c r="F2" s="175"/>
      <c r="G2" s="175"/>
      <c r="H2" s="175"/>
      <c r="I2" s="175"/>
      <c r="J2" s="175"/>
      <c r="K2" s="175"/>
      <c r="L2" s="175"/>
      <c r="M2" s="175"/>
      <c r="N2" s="175"/>
      <c r="O2" s="175"/>
      <c r="P2" s="175"/>
      <c r="Q2" s="175"/>
      <c r="R2" s="175"/>
      <c r="S2" s="175"/>
      <c r="T2" s="175"/>
      <c r="U2" s="175"/>
      <c r="V2" s="175"/>
      <c r="W2" s="175"/>
      <c r="X2" s="175"/>
      <c r="Y2" s="175"/>
      <c r="Z2" s="175"/>
      <c r="AA2" s="175"/>
      <c r="AB2" s="175"/>
      <c r="AC2" s="176"/>
      <c r="AD2" s="180" t="s">
        <v>44</v>
      </c>
      <c r="AE2" s="180"/>
      <c r="AF2" s="180"/>
      <c r="AG2" s="180"/>
      <c r="AH2" s="180"/>
      <c r="AI2" s="180"/>
      <c r="AJ2" s="180"/>
      <c r="AK2" s="180"/>
      <c r="AL2" s="180"/>
      <c r="AM2" s="180"/>
      <c r="AN2" s="180"/>
      <c r="AO2" s="180"/>
      <c r="AP2" s="180"/>
      <c r="AQ2" s="180"/>
      <c r="AR2" s="180"/>
      <c r="AS2" s="180"/>
      <c r="AT2" s="180"/>
      <c r="AU2" s="180"/>
      <c r="AV2" s="180" t="s">
        <v>115</v>
      </c>
      <c r="AW2" s="180"/>
      <c r="AX2" s="180"/>
      <c r="AY2" s="180"/>
      <c r="AZ2" s="180"/>
      <c r="BA2" s="180"/>
      <c r="BB2" s="180"/>
      <c r="BC2" s="180"/>
      <c r="BD2" s="180"/>
      <c r="BE2" s="180"/>
      <c r="BF2" s="180"/>
      <c r="BG2" s="180"/>
      <c r="BH2" s="180"/>
      <c r="BI2" s="180"/>
      <c r="BJ2" s="180" t="s">
        <v>5</v>
      </c>
      <c r="BK2" s="180"/>
      <c r="BL2" s="180"/>
      <c r="BM2" s="180"/>
      <c r="BN2" s="180"/>
      <c r="BO2" s="180"/>
      <c r="BP2" s="180"/>
      <c r="BQ2" s="180"/>
      <c r="BR2" s="180"/>
      <c r="BS2" s="180"/>
      <c r="BT2" s="180"/>
      <c r="BU2" s="180"/>
      <c r="BV2" s="180"/>
      <c r="BW2" s="213" t="s">
        <v>116</v>
      </c>
    </row>
    <row r="3" spans="1:75" ht="40.5" customHeight="1">
      <c r="A3" s="177"/>
      <c r="B3" s="178"/>
      <c r="C3" s="178"/>
      <c r="D3" s="178"/>
      <c r="E3" s="178"/>
      <c r="F3" s="178"/>
      <c r="G3" s="178"/>
      <c r="H3" s="178"/>
      <c r="I3" s="178"/>
      <c r="J3" s="178"/>
      <c r="K3" s="178"/>
      <c r="L3" s="178"/>
      <c r="M3" s="178"/>
      <c r="N3" s="178"/>
      <c r="O3" s="178"/>
      <c r="P3" s="17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9"/>
      <c r="AD3" s="181"/>
      <c r="AE3" s="181"/>
      <c r="AF3" s="181"/>
      <c r="AG3" s="181"/>
      <c r="AH3" s="181"/>
      <c r="AI3" s="181"/>
      <c r="AJ3" s="181"/>
      <c r="AK3" s="181"/>
      <c r="AL3" s="181"/>
      <c r="AM3" s="181"/>
      <c r="AN3" s="181"/>
      <c r="AO3" s="181"/>
      <c r="AP3" s="181"/>
      <c r="AQ3" s="181"/>
      <c r="AR3" s="181"/>
      <c r="AS3" s="181"/>
      <c r="AT3" s="181"/>
      <c r="AU3" s="181"/>
      <c r="AV3" s="181"/>
      <c r="AW3" s="181"/>
      <c r="AX3" s="181"/>
      <c r="AY3" s="181"/>
      <c r="AZ3" s="181"/>
      <c r="BA3" s="181"/>
      <c r="BB3" s="181"/>
      <c r="BC3" s="181"/>
      <c r="BD3" s="181"/>
      <c r="BE3" s="181"/>
      <c r="BF3" s="181"/>
      <c r="BG3" s="181"/>
      <c r="BH3" s="181"/>
      <c r="BI3" s="181"/>
      <c r="BJ3" s="182"/>
      <c r="BK3" s="182"/>
      <c r="BL3" s="182"/>
      <c r="BM3" s="182"/>
      <c r="BN3" s="182"/>
      <c r="BO3" s="182"/>
      <c r="BP3" s="182"/>
      <c r="BQ3" s="182"/>
      <c r="BR3" s="182"/>
      <c r="BS3" s="182"/>
      <c r="BT3" s="182"/>
      <c r="BU3" s="182"/>
      <c r="BV3" s="182"/>
      <c r="BW3" s="214"/>
    </row>
    <row r="4" spans="1:75" ht="13.5" thickBot="1">
      <c r="A4" s="171">
        <v>1</v>
      </c>
      <c r="B4" s="172"/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172"/>
      <c r="AB4" s="172"/>
      <c r="AC4" s="172"/>
      <c r="AD4" s="172">
        <v>3</v>
      </c>
      <c r="AE4" s="172"/>
      <c r="AF4" s="172"/>
      <c r="AG4" s="172"/>
      <c r="AH4" s="172"/>
      <c r="AI4" s="172"/>
      <c r="AJ4" s="172"/>
      <c r="AK4" s="172"/>
      <c r="AL4" s="172"/>
      <c r="AM4" s="172"/>
      <c r="AN4" s="172"/>
      <c r="AO4" s="172"/>
      <c r="AP4" s="172"/>
      <c r="AQ4" s="172"/>
      <c r="AR4" s="172"/>
      <c r="AS4" s="172"/>
      <c r="AT4" s="172"/>
      <c r="AU4" s="172"/>
      <c r="AV4" s="173">
        <v>4</v>
      </c>
      <c r="AW4" s="173"/>
      <c r="AX4" s="173"/>
      <c r="AY4" s="173"/>
      <c r="AZ4" s="173"/>
      <c r="BA4" s="173"/>
      <c r="BB4" s="173"/>
      <c r="BC4" s="173"/>
      <c r="BD4" s="173"/>
      <c r="BE4" s="173"/>
      <c r="BF4" s="173"/>
      <c r="BG4" s="173"/>
      <c r="BH4" s="173"/>
      <c r="BI4" s="173"/>
      <c r="BJ4" s="172">
        <v>5</v>
      </c>
      <c r="BK4" s="172"/>
      <c r="BL4" s="172"/>
      <c r="BM4" s="172"/>
      <c r="BN4" s="172"/>
      <c r="BO4" s="172"/>
      <c r="BP4" s="172"/>
      <c r="BQ4" s="172"/>
      <c r="BR4" s="172"/>
      <c r="BS4" s="172"/>
      <c r="BT4" s="172"/>
      <c r="BU4" s="172"/>
      <c r="BV4" s="172"/>
      <c r="BW4" s="17">
        <v>6</v>
      </c>
    </row>
    <row r="5" spans="1:75" ht="21" customHeight="1" thickBot="1">
      <c r="A5" s="189" t="s">
        <v>45</v>
      </c>
      <c r="B5" s="190"/>
      <c r="C5" s="190"/>
      <c r="D5" s="190"/>
      <c r="E5" s="190"/>
      <c r="F5" s="190"/>
      <c r="G5" s="190"/>
      <c r="H5" s="190"/>
      <c r="I5" s="190"/>
      <c r="J5" s="190"/>
      <c r="K5" s="190"/>
      <c r="L5" s="190"/>
      <c r="M5" s="190"/>
      <c r="N5" s="190"/>
      <c r="O5" s="190"/>
      <c r="P5" s="190"/>
      <c r="Q5" s="190"/>
      <c r="R5" s="190"/>
      <c r="S5" s="190"/>
      <c r="T5" s="190"/>
      <c r="U5" s="190"/>
      <c r="V5" s="190"/>
      <c r="W5" s="190"/>
      <c r="X5" s="190"/>
      <c r="Y5" s="190"/>
      <c r="Z5" s="190"/>
      <c r="AA5" s="190"/>
      <c r="AB5" s="190"/>
      <c r="AC5" s="190"/>
      <c r="AD5" s="191" t="s">
        <v>8</v>
      </c>
      <c r="AE5" s="191"/>
      <c r="AF5" s="191"/>
      <c r="AG5" s="191"/>
      <c r="AH5" s="191"/>
      <c r="AI5" s="191"/>
      <c r="AJ5" s="191"/>
      <c r="AK5" s="191"/>
      <c r="AL5" s="191"/>
      <c r="AM5" s="191"/>
      <c r="AN5" s="191"/>
      <c r="AO5" s="191"/>
      <c r="AP5" s="191"/>
      <c r="AQ5" s="191"/>
      <c r="AR5" s="191"/>
      <c r="AS5" s="191"/>
      <c r="AT5" s="191"/>
      <c r="AU5" s="191"/>
      <c r="AV5" s="91">
        <f>AV7+AV86+AV96+AV102+AV114+AV120+AV142+AV158+AV186+AV193</f>
        <v>129504700</v>
      </c>
      <c r="AW5" s="91"/>
      <c r="AX5" s="91"/>
      <c r="AY5" s="91"/>
      <c r="AZ5" s="91"/>
      <c r="BA5" s="91"/>
      <c r="BB5" s="91"/>
      <c r="BC5" s="91"/>
      <c r="BD5" s="91"/>
      <c r="BE5" s="91"/>
      <c r="BF5" s="91"/>
      <c r="BG5" s="91"/>
      <c r="BH5" s="91"/>
      <c r="BI5" s="91"/>
      <c r="BJ5" s="91">
        <f>BJ7+BJ86+BJ96+BJ102+BJ114+BJ120+BJ142+BJ158+BJ186+BJ193</f>
        <v>128501211.44</v>
      </c>
      <c r="BK5" s="92"/>
      <c r="BL5" s="92"/>
      <c r="BM5" s="92"/>
      <c r="BN5" s="92"/>
      <c r="BO5" s="92"/>
      <c r="BP5" s="92"/>
      <c r="BQ5" s="92"/>
      <c r="BR5" s="92"/>
      <c r="BS5" s="92"/>
      <c r="BT5" s="92"/>
      <c r="BU5" s="92"/>
      <c r="BV5" s="92"/>
      <c r="BW5" s="15">
        <f>AV5-BJ5</f>
        <v>1003488.5600000024</v>
      </c>
    </row>
    <row r="6" spans="1:75" ht="14.25" customHeight="1" thickBot="1">
      <c r="A6" s="183" t="s">
        <v>46</v>
      </c>
      <c r="B6" s="184"/>
      <c r="C6" s="184"/>
      <c r="D6" s="184"/>
      <c r="E6" s="184"/>
      <c r="F6" s="184"/>
      <c r="G6" s="184"/>
      <c r="H6" s="184"/>
      <c r="I6" s="184"/>
      <c r="J6" s="184"/>
      <c r="K6" s="184"/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  <c r="X6" s="184"/>
      <c r="Y6" s="184"/>
      <c r="Z6" s="184"/>
      <c r="AA6" s="184"/>
      <c r="AB6" s="184"/>
      <c r="AC6" s="185"/>
      <c r="AD6" s="186"/>
      <c r="AE6" s="186"/>
      <c r="AF6" s="186"/>
      <c r="AG6" s="186"/>
      <c r="AH6" s="186"/>
      <c r="AI6" s="186"/>
      <c r="AJ6" s="186"/>
      <c r="AK6" s="186"/>
      <c r="AL6" s="186"/>
      <c r="AM6" s="186"/>
      <c r="AN6" s="186"/>
      <c r="AO6" s="186"/>
      <c r="AP6" s="186"/>
      <c r="AQ6" s="186"/>
      <c r="AR6" s="186"/>
      <c r="AS6" s="186"/>
      <c r="AT6" s="186"/>
      <c r="AU6" s="186"/>
      <c r="AV6" s="187"/>
      <c r="AW6" s="187"/>
      <c r="AX6" s="187"/>
      <c r="AY6" s="187"/>
      <c r="AZ6" s="187"/>
      <c r="BA6" s="187"/>
      <c r="BB6" s="187"/>
      <c r="BC6" s="187"/>
      <c r="BD6" s="187"/>
      <c r="BE6" s="187"/>
      <c r="BF6" s="187"/>
      <c r="BG6" s="187"/>
      <c r="BH6" s="187"/>
      <c r="BI6" s="187"/>
      <c r="BJ6" s="187"/>
      <c r="BK6" s="188"/>
      <c r="BL6" s="188"/>
      <c r="BM6" s="188"/>
      <c r="BN6" s="188"/>
      <c r="BO6" s="188"/>
      <c r="BP6" s="188"/>
      <c r="BQ6" s="188"/>
      <c r="BR6" s="188"/>
      <c r="BS6" s="188"/>
      <c r="BT6" s="188"/>
      <c r="BU6" s="188"/>
      <c r="BV6" s="188"/>
      <c r="BW6" s="18"/>
    </row>
    <row r="7" spans="1:75" ht="33" customHeight="1" thickBot="1">
      <c r="A7" s="162" t="s">
        <v>117</v>
      </c>
      <c r="B7" s="163"/>
      <c r="C7" s="163"/>
      <c r="D7" s="163"/>
      <c r="E7" s="163"/>
      <c r="F7" s="163"/>
      <c r="G7" s="163"/>
      <c r="H7" s="163"/>
      <c r="I7" s="163"/>
      <c r="J7" s="163"/>
      <c r="K7" s="163"/>
      <c r="L7" s="163"/>
      <c r="M7" s="163"/>
      <c r="N7" s="163"/>
      <c r="O7" s="163"/>
      <c r="P7" s="163"/>
      <c r="Q7" s="163"/>
      <c r="R7" s="163"/>
      <c r="S7" s="163"/>
      <c r="T7" s="163"/>
      <c r="U7" s="163"/>
      <c r="V7" s="163"/>
      <c r="W7" s="163"/>
      <c r="X7" s="163"/>
      <c r="Y7" s="163"/>
      <c r="Z7" s="163"/>
      <c r="AA7" s="163"/>
      <c r="AB7" s="163"/>
      <c r="AC7" s="163"/>
      <c r="AD7" s="164" t="s">
        <v>73</v>
      </c>
      <c r="AE7" s="164"/>
      <c r="AF7" s="164"/>
      <c r="AG7" s="164"/>
      <c r="AH7" s="164"/>
      <c r="AI7" s="164"/>
      <c r="AJ7" s="164"/>
      <c r="AK7" s="164"/>
      <c r="AL7" s="164"/>
      <c r="AM7" s="164"/>
      <c r="AN7" s="164"/>
      <c r="AO7" s="164"/>
      <c r="AP7" s="164"/>
      <c r="AQ7" s="164"/>
      <c r="AR7" s="164"/>
      <c r="AS7" s="164"/>
      <c r="AT7" s="164"/>
      <c r="AU7" s="164"/>
      <c r="AV7" s="91">
        <f>AV8+AV15+AV43+AV69+AV74</f>
        <v>22036600</v>
      </c>
      <c r="AW7" s="91"/>
      <c r="AX7" s="91"/>
      <c r="AY7" s="91"/>
      <c r="AZ7" s="91"/>
      <c r="BA7" s="91"/>
      <c r="BB7" s="91"/>
      <c r="BC7" s="91"/>
      <c r="BD7" s="91"/>
      <c r="BE7" s="91"/>
      <c r="BF7" s="91"/>
      <c r="BG7" s="91"/>
      <c r="BH7" s="91"/>
      <c r="BI7" s="91"/>
      <c r="BJ7" s="91">
        <f>BJ8+BJ15+BJ43+BJ69+BJ74</f>
        <v>21476206.81</v>
      </c>
      <c r="BK7" s="91"/>
      <c r="BL7" s="91"/>
      <c r="BM7" s="91"/>
      <c r="BN7" s="91"/>
      <c r="BO7" s="91"/>
      <c r="BP7" s="91"/>
      <c r="BQ7" s="91"/>
      <c r="BR7" s="91"/>
      <c r="BS7" s="91"/>
      <c r="BT7" s="91"/>
      <c r="BU7" s="91"/>
      <c r="BV7" s="91"/>
      <c r="BW7" s="15">
        <f>AV7-BJ7</f>
        <v>560393.1900000013</v>
      </c>
    </row>
    <row r="8" spans="1:75" ht="81.75" customHeight="1">
      <c r="A8" s="192" t="s">
        <v>47</v>
      </c>
      <c r="B8" s="193"/>
      <c r="C8" s="193"/>
      <c r="D8" s="193"/>
      <c r="E8" s="193"/>
      <c r="F8" s="193"/>
      <c r="G8" s="193"/>
      <c r="H8" s="193"/>
      <c r="I8" s="193"/>
      <c r="J8" s="193"/>
      <c r="K8" s="193"/>
      <c r="L8" s="193"/>
      <c r="M8" s="193"/>
      <c r="N8" s="193"/>
      <c r="O8" s="193"/>
      <c r="P8" s="193"/>
      <c r="Q8" s="193"/>
      <c r="R8" s="193"/>
      <c r="S8" s="193"/>
      <c r="T8" s="193"/>
      <c r="U8" s="193"/>
      <c r="V8" s="193"/>
      <c r="W8" s="193"/>
      <c r="X8" s="193"/>
      <c r="Y8" s="193"/>
      <c r="Z8" s="193"/>
      <c r="AA8" s="193"/>
      <c r="AB8" s="193"/>
      <c r="AC8" s="193"/>
      <c r="AD8" s="165" t="s">
        <v>74</v>
      </c>
      <c r="AE8" s="165"/>
      <c r="AF8" s="165"/>
      <c r="AG8" s="165"/>
      <c r="AH8" s="165"/>
      <c r="AI8" s="165"/>
      <c r="AJ8" s="165"/>
      <c r="AK8" s="165"/>
      <c r="AL8" s="165"/>
      <c r="AM8" s="165"/>
      <c r="AN8" s="165"/>
      <c r="AO8" s="165"/>
      <c r="AP8" s="165"/>
      <c r="AQ8" s="165"/>
      <c r="AR8" s="165"/>
      <c r="AS8" s="165"/>
      <c r="AT8" s="165"/>
      <c r="AU8" s="165"/>
      <c r="AV8" s="194">
        <f>AV9+AV10</f>
        <v>1156300</v>
      </c>
      <c r="AW8" s="194"/>
      <c r="AX8" s="194"/>
      <c r="AY8" s="194"/>
      <c r="AZ8" s="194"/>
      <c r="BA8" s="194"/>
      <c r="BB8" s="194"/>
      <c r="BC8" s="194"/>
      <c r="BD8" s="194"/>
      <c r="BE8" s="194"/>
      <c r="BF8" s="194"/>
      <c r="BG8" s="194"/>
      <c r="BH8" s="194"/>
      <c r="BI8" s="194"/>
      <c r="BJ8" s="194">
        <f>BJ9+BJ10</f>
        <v>1127845.89</v>
      </c>
      <c r="BK8" s="194"/>
      <c r="BL8" s="194"/>
      <c r="BM8" s="194"/>
      <c r="BN8" s="194"/>
      <c r="BO8" s="194"/>
      <c r="BP8" s="194"/>
      <c r="BQ8" s="194"/>
      <c r="BR8" s="194"/>
      <c r="BS8" s="194"/>
      <c r="BT8" s="194"/>
      <c r="BU8" s="194"/>
      <c r="BV8" s="194"/>
      <c r="BW8" s="19">
        <f>AV8-BJ8</f>
        <v>28454.110000000102</v>
      </c>
    </row>
    <row r="9" spans="1:75" ht="17.25" customHeight="1">
      <c r="A9" s="65" t="s">
        <v>49</v>
      </c>
      <c r="B9" s="66"/>
      <c r="C9" s="66"/>
      <c r="D9" s="66"/>
      <c r="E9" s="66"/>
      <c r="F9" s="66"/>
      <c r="G9" s="66"/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6"/>
      <c r="Z9" s="66"/>
      <c r="AA9" s="66"/>
      <c r="AB9" s="66"/>
      <c r="AC9" s="66"/>
      <c r="AD9" s="151" t="s">
        <v>210</v>
      </c>
      <c r="AE9" s="151"/>
      <c r="AF9" s="151"/>
      <c r="AG9" s="151"/>
      <c r="AH9" s="151"/>
      <c r="AI9" s="151"/>
      <c r="AJ9" s="151"/>
      <c r="AK9" s="151"/>
      <c r="AL9" s="151"/>
      <c r="AM9" s="151"/>
      <c r="AN9" s="151"/>
      <c r="AO9" s="151"/>
      <c r="AP9" s="151"/>
      <c r="AQ9" s="151"/>
      <c r="AR9" s="151"/>
      <c r="AS9" s="151"/>
      <c r="AT9" s="151"/>
      <c r="AU9" s="151"/>
      <c r="AV9" s="76">
        <v>888100</v>
      </c>
      <c r="AW9" s="76"/>
      <c r="AX9" s="76"/>
      <c r="AY9" s="76"/>
      <c r="AZ9" s="76"/>
      <c r="BA9" s="76"/>
      <c r="BB9" s="76"/>
      <c r="BC9" s="76"/>
      <c r="BD9" s="76"/>
      <c r="BE9" s="76"/>
      <c r="BF9" s="76"/>
      <c r="BG9" s="76"/>
      <c r="BH9" s="76"/>
      <c r="BI9" s="76"/>
      <c r="BJ9" s="77">
        <v>887864.6</v>
      </c>
      <c r="BK9" s="78"/>
      <c r="BL9" s="78"/>
      <c r="BM9" s="78"/>
      <c r="BN9" s="78"/>
      <c r="BO9" s="78"/>
      <c r="BP9" s="78"/>
      <c r="BQ9" s="78"/>
      <c r="BR9" s="78"/>
      <c r="BS9" s="78"/>
      <c r="BT9" s="78"/>
      <c r="BU9" s="78"/>
      <c r="BV9" s="79"/>
      <c r="BW9" s="20">
        <f>AV9-BJ9</f>
        <v>235.40000000002328</v>
      </c>
    </row>
    <row r="10" spans="1:75" ht="25.5" customHeight="1">
      <c r="A10" s="65" t="s">
        <v>50</v>
      </c>
      <c r="B10" s="66"/>
      <c r="C10" s="66"/>
      <c r="D10" s="66"/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6"/>
      <c r="Z10" s="66"/>
      <c r="AA10" s="66"/>
      <c r="AB10" s="66"/>
      <c r="AC10" s="66"/>
      <c r="AD10" s="151" t="s">
        <v>211</v>
      </c>
      <c r="AE10" s="151"/>
      <c r="AF10" s="151"/>
      <c r="AG10" s="151"/>
      <c r="AH10" s="151"/>
      <c r="AI10" s="151"/>
      <c r="AJ10" s="151"/>
      <c r="AK10" s="151"/>
      <c r="AL10" s="151"/>
      <c r="AM10" s="151"/>
      <c r="AN10" s="151"/>
      <c r="AO10" s="151"/>
      <c r="AP10" s="151"/>
      <c r="AQ10" s="151"/>
      <c r="AR10" s="151"/>
      <c r="AS10" s="151"/>
      <c r="AT10" s="151"/>
      <c r="AU10" s="151"/>
      <c r="AV10" s="76">
        <v>268200</v>
      </c>
      <c r="AW10" s="76"/>
      <c r="AX10" s="76"/>
      <c r="AY10" s="76"/>
      <c r="AZ10" s="76"/>
      <c r="BA10" s="76"/>
      <c r="BB10" s="76"/>
      <c r="BC10" s="76"/>
      <c r="BD10" s="76"/>
      <c r="BE10" s="76"/>
      <c r="BF10" s="76"/>
      <c r="BG10" s="76"/>
      <c r="BH10" s="76"/>
      <c r="BI10" s="76"/>
      <c r="BJ10" s="77">
        <v>239981.29</v>
      </c>
      <c r="BK10" s="78"/>
      <c r="BL10" s="78"/>
      <c r="BM10" s="78"/>
      <c r="BN10" s="78"/>
      <c r="BO10" s="78"/>
      <c r="BP10" s="78"/>
      <c r="BQ10" s="78"/>
      <c r="BR10" s="78"/>
      <c r="BS10" s="78"/>
      <c r="BT10" s="78"/>
      <c r="BU10" s="78"/>
      <c r="BV10" s="79"/>
      <c r="BW10" s="20">
        <f>AV10-BJ10</f>
        <v>28218.709999999992</v>
      </c>
    </row>
    <row r="11" spans="1:75" ht="49.5" customHeight="1">
      <c r="A11" s="146" t="s">
        <v>48</v>
      </c>
      <c r="B11" s="147"/>
      <c r="C11" s="147"/>
      <c r="D11" s="147"/>
      <c r="E11" s="147"/>
      <c r="F11" s="147"/>
      <c r="G11" s="147"/>
      <c r="H11" s="147"/>
      <c r="I11" s="147"/>
      <c r="J11" s="147"/>
      <c r="K11" s="147"/>
      <c r="L11" s="147"/>
      <c r="M11" s="147"/>
      <c r="N11" s="147"/>
      <c r="O11" s="147"/>
      <c r="P11" s="147"/>
      <c r="Q11" s="147"/>
      <c r="R11" s="147"/>
      <c r="S11" s="147"/>
      <c r="T11" s="147"/>
      <c r="U11" s="147"/>
      <c r="V11" s="147"/>
      <c r="W11" s="147"/>
      <c r="X11" s="147"/>
      <c r="Y11" s="147"/>
      <c r="Z11" s="147"/>
      <c r="AA11" s="147"/>
      <c r="AB11" s="147"/>
      <c r="AC11" s="147"/>
      <c r="AD11" s="148" t="s">
        <v>75</v>
      </c>
      <c r="AE11" s="148"/>
      <c r="AF11" s="148"/>
      <c r="AG11" s="148"/>
      <c r="AH11" s="148"/>
      <c r="AI11" s="148"/>
      <c r="AJ11" s="148"/>
      <c r="AK11" s="148"/>
      <c r="AL11" s="148"/>
      <c r="AM11" s="148"/>
      <c r="AN11" s="148"/>
      <c r="AO11" s="148"/>
      <c r="AP11" s="148"/>
      <c r="AQ11" s="148"/>
      <c r="AR11" s="148"/>
      <c r="AS11" s="148"/>
      <c r="AT11" s="148"/>
      <c r="AU11" s="148"/>
      <c r="AV11" s="160">
        <f>AV12</f>
        <v>1156300</v>
      </c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  <c r="BI11" s="160"/>
      <c r="BJ11" s="160">
        <f>BJ12</f>
        <v>1127845.89</v>
      </c>
      <c r="BK11" s="160"/>
      <c r="BL11" s="160"/>
      <c r="BM11" s="160"/>
      <c r="BN11" s="160"/>
      <c r="BO11" s="160"/>
      <c r="BP11" s="160"/>
      <c r="BQ11" s="160"/>
      <c r="BR11" s="160"/>
      <c r="BS11" s="160"/>
      <c r="BT11" s="160"/>
      <c r="BU11" s="160"/>
      <c r="BV11" s="160"/>
      <c r="BW11" s="21">
        <f>BW12</f>
        <v>28454.110000000102</v>
      </c>
    </row>
    <row r="12" spans="1:75" ht="28.5" customHeight="1">
      <c r="A12" s="146" t="s">
        <v>209</v>
      </c>
      <c r="B12" s="147"/>
      <c r="C12" s="147"/>
      <c r="D12" s="147"/>
      <c r="E12" s="147"/>
      <c r="F12" s="147"/>
      <c r="G12" s="147"/>
      <c r="H12" s="147"/>
      <c r="I12" s="147"/>
      <c r="J12" s="147"/>
      <c r="K12" s="147"/>
      <c r="L12" s="147"/>
      <c r="M12" s="147"/>
      <c r="N12" s="147"/>
      <c r="O12" s="147"/>
      <c r="P12" s="147"/>
      <c r="Q12" s="147"/>
      <c r="R12" s="147"/>
      <c r="S12" s="147"/>
      <c r="T12" s="147"/>
      <c r="U12" s="147"/>
      <c r="V12" s="147"/>
      <c r="W12" s="147"/>
      <c r="X12" s="147"/>
      <c r="Y12" s="147"/>
      <c r="Z12" s="147"/>
      <c r="AA12" s="147"/>
      <c r="AB12" s="147"/>
      <c r="AC12" s="147"/>
      <c r="AD12" s="148" t="s">
        <v>208</v>
      </c>
      <c r="AE12" s="148"/>
      <c r="AF12" s="148"/>
      <c r="AG12" s="148"/>
      <c r="AH12" s="148"/>
      <c r="AI12" s="148"/>
      <c r="AJ12" s="148"/>
      <c r="AK12" s="148"/>
      <c r="AL12" s="148"/>
      <c r="AM12" s="148"/>
      <c r="AN12" s="148"/>
      <c r="AO12" s="148"/>
      <c r="AP12" s="148"/>
      <c r="AQ12" s="148"/>
      <c r="AR12" s="148"/>
      <c r="AS12" s="148"/>
      <c r="AT12" s="148"/>
      <c r="AU12" s="148"/>
      <c r="AV12" s="160">
        <f>AV13+AV14</f>
        <v>1156300</v>
      </c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  <c r="BI12" s="160"/>
      <c r="BJ12" s="160">
        <f>BJ13+BJ14</f>
        <v>1127845.89</v>
      </c>
      <c r="BK12" s="160"/>
      <c r="BL12" s="160"/>
      <c r="BM12" s="160"/>
      <c r="BN12" s="160"/>
      <c r="BO12" s="160"/>
      <c r="BP12" s="160"/>
      <c r="BQ12" s="160"/>
      <c r="BR12" s="160"/>
      <c r="BS12" s="160"/>
      <c r="BT12" s="160"/>
      <c r="BU12" s="160"/>
      <c r="BV12" s="160"/>
      <c r="BW12" s="22">
        <f aca="true" t="shared" si="0" ref="BW12:BW38">AV12-BJ12</f>
        <v>28454.110000000102</v>
      </c>
    </row>
    <row r="13" spans="1:75" ht="18" customHeight="1">
      <c r="A13" s="65" t="s">
        <v>49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  <c r="N13" s="66"/>
      <c r="O13" s="66"/>
      <c r="P13" s="66"/>
      <c r="Q13" s="66"/>
      <c r="R13" s="66"/>
      <c r="S13" s="66"/>
      <c r="T13" s="66"/>
      <c r="U13" s="66"/>
      <c r="V13" s="66"/>
      <c r="W13" s="66"/>
      <c r="X13" s="66"/>
      <c r="Y13" s="66"/>
      <c r="Z13" s="66"/>
      <c r="AA13" s="66"/>
      <c r="AB13" s="66"/>
      <c r="AC13" s="66"/>
      <c r="AD13" s="151" t="s">
        <v>206</v>
      </c>
      <c r="AE13" s="151"/>
      <c r="AF13" s="151"/>
      <c r="AG13" s="151"/>
      <c r="AH13" s="151"/>
      <c r="AI13" s="151"/>
      <c r="AJ13" s="151"/>
      <c r="AK13" s="151"/>
      <c r="AL13" s="151"/>
      <c r="AM13" s="151"/>
      <c r="AN13" s="151"/>
      <c r="AO13" s="151"/>
      <c r="AP13" s="151"/>
      <c r="AQ13" s="151"/>
      <c r="AR13" s="151"/>
      <c r="AS13" s="151"/>
      <c r="AT13" s="151"/>
      <c r="AU13" s="151"/>
      <c r="AV13" s="76">
        <v>888100</v>
      </c>
      <c r="AW13" s="76"/>
      <c r="AX13" s="76"/>
      <c r="AY13" s="76"/>
      <c r="AZ13" s="76"/>
      <c r="BA13" s="76"/>
      <c r="BB13" s="76"/>
      <c r="BC13" s="76"/>
      <c r="BD13" s="76"/>
      <c r="BE13" s="76"/>
      <c r="BF13" s="76"/>
      <c r="BG13" s="76"/>
      <c r="BH13" s="76"/>
      <c r="BI13" s="76"/>
      <c r="BJ13" s="77">
        <v>887864.6</v>
      </c>
      <c r="BK13" s="78"/>
      <c r="BL13" s="78"/>
      <c r="BM13" s="78"/>
      <c r="BN13" s="78"/>
      <c r="BO13" s="78"/>
      <c r="BP13" s="78"/>
      <c r="BQ13" s="78"/>
      <c r="BR13" s="78"/>
      <c r="BS13" s="78"/>
      <c r="BT13" s="78"/>
      <c r="BU13" s="78"/>
      <c r="BV13" s="79"/>
      <c r="BW13" s="20">
        <f t="shared" si="0"/>
        <v>235.40000000002328</v>
      </c>
    </row>
    <row r="14" spans="1:75" ht="25.5" customHeight="1">
      <c r="A14" s="65" t="s">
        <v>50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  <c r="N14" s="66"/>
      <c r="O14" s="66"/>
      <c r="P14" s="66"/>
      <c r="Q14" s="66"/>
      <c r="R14" s="66"/>
      <c r="S14" s="66"/>
      <c r="T14" s="66"/>
      <c r="U14" s="66"/>
      <c r="V14" s="66"/>
      <c r="W14" s="66"/>
      <c r="X14" s="66"/>
      <c r="Y14" s="66"/>
      <c r="Z14" s="66"/>
      <c r="AA14" s="66"/>
      <c r="AB14" s="66"/>
      <c r="AC14" s="66"/>
      <c r="AD14" s="151" t="s">
        <v>207</v>
      </c>
      <c r="AE14" s="151"/>
      <c r="AF14" s="151"/>
      <c r="AG14" s="151"/>
      <c r="AH14" s="151"/>
      <c r="AI14" s="151"/>
      <c r="AJ14" s="151"/>
      <c r="AK14" s="151"/>
      <c r="AL14" s="151"/>
      <c r="AM14" s="151"/>
      <c r="AN14" s="151"/>
      <c r="AO14" s="151"/>
      <c r="AP14" s="151"/>
      <c r="AQ14" s="151"/>
      <c r="AR14" s="151"/>
      <c r="AS14" s="151"/>
      <c r="AT14" s="151"/>
      <c r="AU14" s="151"/>
      <c r="AV14" s="76">
        <v>268200</v>
      </c>
      <c r="AW14" s="76"/>
      <c r="AX14" s="76"/>
      <c r="AY14" s="76"/>
      <c r="AZ14" s="76"/>
      <c r="BA14" s="76"/>
      <c r="BB14" s="76"/>
      <c r="BC14" s="76"/>
      <c r="BD14" s="76"/>
      <c r="BE14" s="76"/>
      <c r="BF14" s="76"/>
      <c r="BG14" s="76"/>
      <c r="BH14" s="76"/>
      <c r="BI14" s="76"/>
      <c r="BJ14" s="77">
        <v>239981.29</v>
      </c>
      <c r="BK14" s="78"/>
      <c r="BL14" s="78"/>
      <c r="BM14" s="78"/>
      <c r="BN14" s="78"/>
      <c r="BO14" s="78"/>
      <c r="BP14" s="78"/>
      <c r="BQ14" s="78"/>
      <c r="BR14" s="78"/>
      <c r="BS14" s="78"/>
      <c r="BT14" s="78"/>
      <c r="BU14" s="78"/>
      <c r="BV14" s="79"/>
      <c r="BW14" s="20">
        <f t="shared" si="0"/>
        <v>28218.709999999992</v>
      </c>
    </row>
    <row r="15" spans="1:75" ht="109.5" customHeight="1">
      <c r="A15" s="168" t="s">
        <v>51</v>
      </c>
      <c r="B15" s="169"/>
      <c r="C15" s="169"/>
      <c r="D15" s="169"/>
      <c r="E15" s="169"/>
      <c r="F15" s="169"/>
      <c r="G15" s="169"/>
      <c r="H15" s="169"/>
      <c r="I15" s="169"/>
      <c r="J15" s="169"/>
      <c r="K15" s="169"/>
      <c r="L15" s="169"/>
      <c r="M15" s="169"/>
      <c r="N15" s="169"/>
      <c r="O15" s="169"/>
      <c r="P15" s="169"/>
      <c r="Q15" s="169"/>
      <c r="R15" s="169"/>
      <c r="S15" s="169"/>
      <c r="T15" s="169"/>
      <c r="U15" s="169"/>
      <c r="V15" s="169"/>
      <c r="W15" s="169"/>
      <c r="X15" s="169"/>
      <c r="Y15" s="169"/>
      <c r="Z15" s="169"/>
      <c r="AA15" s="169"/>
      <c r="AB15" s="169"/>
      <c r="AC15" s="169"/>
      <c r="AD15" s="152" t="s">
        <v>76</v>
      </c>
      <c r="AE15" s="152"/>
      <c r="AF15" s="152"/>
      <c r="AG15" s="152"/>
      <c r="AH15" s="152"/>
      <c r="AI15" s="152"/>
      <c r="AJ15" s="152"/>
      <c r="AK15" s="152"/>
      <c r="AL15" s="152"/>
      <c r="AM15" s="152"/>
      <c r="AN15" s="152"/>
      <c r="AO15" s="152"/>
      <c r="AP15" s="152"/>
      <c r="AQ15" s="152"/>
      <c r="AR15" s="152"/>
      <c r="AS15" s="152"/>
      <c r="AT15" s="152"/>
      <c r="AU15" s="152"/>
      <c r="AV15" s="160">
        <f>AV16+AV17+AV18+AV19+AV20+AV21+AV22+AV23+AV24+AV25</f>
        <v>6306300</v>
      </c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  <c r="BI15" s="160"/>
      <c r="BJ15" s="160">
        <f>BJ16+BJ17+BJ18+BJ19+BJ20+BJ21+BJ22+BJ23+BJ24+BJ25</f>
        <v>6283272.149999999</v>
      </c>
      <c r="BK15" s="160"/>
      <c r="BL15" s="160"/>
      <c r="BM15" s="160"/>
      <c r="BN15" s="160"/>
      <c r="BO15" s="160"/>
      <c r="BP15" s="160"/>
      <c r="BQ15" s="160"/>
      <c r="BR15" s="160"/>
      <c r="BS15" s="160"/>
      <c r="BT15" s="160"/>
      <c r="BU15" s="160"/>
      <c r="BV15" s="160"/>
      <c r="BW15" s="21">
        <f t="shared" si="0"/>
        <v>23027.85000000056</v>
      </c>
    </row>
    <row r="16" spans="1:75" ht="16.5" customHeight="1">
      <c r="A16" s="65" t="s">
        <v>49</v>
      </c>
      <c r="B16" s="66"/>
      <c r="C16" s="66"/>
      <c r="D16" s="66"/>
      <c r="E16" s="66"/>
      <c r="F16" s="66"/>
      <c r="G16" s="66"/>
      <c r="H16" s="66"/>
      <c r="I16" s="66"/>
      <c r="J16" s="66"/>
      <c r="K16" s="66"/>
      <c r="L16" s="66"/>
      <c r="M16" s="66"/>
      <c r="N16" s="66"/>
      <c r="O16" s="66"/>
      <c r="P16" s="66"/>
      <c r="Q16" s="66"/>
      <c r="R16" s="66"/>
      <c r="S16" s="66"/>
      <c r="T16" s="66"/>
      <c r="U16" s="66"/>
      <c r="V16" s="66"/>
      <c r="W16" s="66"/>
      <c r="X16" s="66"/>
      <c r="Y16" s="66"/>
      <c r="Z16" s="66"/>
      <c r="AA16" s="66"/>
      <c r="AB16" s="66"/>
      <c r="AC16" s="66"/>
      <c r="AD16" s="151" t="s">
        <v>290</v>
      </c>
      <c r="AE16" s="151"/>
      <c r="AF16" s="151"/>
      <c r="AG16" s="151"/>
      <c r="AH16" s="151"/>
      <c r="AI16" s="151"/>
      <c r="AJ16" s="151"/>
      <c r="AK16" s="151"/>
      <c r="AL16" s="151"/>
      <c r="AM16" s="151"/>
      <c r="AN16" s="151"/>
      <c r="AO16" s="151"/>
      <c r="AP16" s="151"/>
      <c r="AQ16" s="151"/>
      <c r="AR16" s="151"/>
      <c r="AS16" s="151"/>
      <c r="AT16" s="151"/>
      <c r="AU16" s="151"/>
      <c r="AV16" s="76">
        <f>AV28</f>
        <v>2361000</v>
      </c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>
        <f>BJ28</f>
        <v>2346035.91</v>
      </c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20">
        <f t="shared" si="0"/>
        <v>14964.089999999851</v>
      </c>
    </row>
    <row r="17" spans="1:75" ht="24" customHeight="1">
      <c r="A17" s="65" t="s">
        <v>50</v>
      </c>
      <c r="B17" s="66"/>
      <c r="C17" s="66"/>
      <c r="D17" s="66"/>
      <c r="E17" s="66"/>
      <c r="F17" s="66"/>
      <c r="G17" s="66"/>
      <c r="H17" s="66"/>
      <c r="I17" s="66"/>
      <c r="J17" s="66"/>
      <c r="K17" s="66"/>
      <c r="L17" s="66"/>
      <c r="M17" s="66"/>
      <c r="N17" s="66"/>
      <c r="O17" s="66"/>
      <c r="P17" s="66"/>
      <c r="Q17" s="66"/>
      <c r="R17" s="66"/>
      <c r="S17" s="66"/>
      <c r="T17" s="66"/>
      <c r="U17" s="66"/>
      <c r="V17" s="66"/>
      <c r="W17" s="66"/>
      <c r="X17" s="66"/>
      <c r="Y17" s="66"/>
      <c r="Z17" s="66"/>
      <c r="AA17" s="66"/>
      <c r="AB17" s="66"/>
      <c r="AC17" s="66"/>
      <c r="AD17" s="151" t="s">
        <v>78</v>
      </c>
      <c r="AE17" s="151"/>
      <c r="AF17" s="151"/>
      <c r="AG17" s="151"/>
      <c r="AH17" s="151"/>
      <c r="AI17" s="151"/>
      <c r="AJ17" s="151"/>
      <c r="AK17" s="151"/>
      <c r="AL17" s="151"/>
      <c r="AM17" s="151"/>
      <c r="AN17" s="151"/>
      <c r="AO17" s="151"/>
      <c r="AP17" s="151"/>
      <c r="AQ17" s="151"/>
      <c r="AR17" s="151"/>
      <c r="AS17" s="151"/>
      <c r="AT17" s="151"/>
      <c r="AU17" s="151"/>
      <c r="AV17" s="76">
        <f>AV29</f>
        <v>663900</v>
      </c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>
        <f>BJ29</f>
        <v>656236.63</v>
      </c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20">
        <f t="shared" si="0"/>
        <v>7663.369999999995</v>
      </c>
    </row>
    <row r="18" spans="1:75" ht="12.75">
      <c r="A18" s="65" t="s">
        <v>52</v>
      </c>
      <c r="B18" s="66"/>
      <c r="C18" s="66"/>
      <c r="D18" s="66"/>
      <c r="E18" s="66"/>
      <c r="F18" s="66"/>
      <c r="G18" s="66"/>
      <c r="H18" s="66"/>
      <c r="I18" s="66"/>
      <c r="J18" s="66"/>
      <c r="K18" s="66"/>
      <c r="L18" s="66"/>
      <c r="M18" s="66"/>
      <c r="N18" s="66"/>
      <c r="O18" s="66"/>
      <c r="P18" s="66"/>
      <c r="Q18" s="66"/>
      <c r="R18" s="66"/>
      <c r="S18" s="66"/>
      <c r="T18" s="66"/>
      <c r="U18" s="66"/>
      <c r="V18" s="66"/>
      <c r="W18" s="66"/>
      <c r="X18" s="66"/>
      <c r="Y18" s="66"/>
      <c r="Z18" s="66"/>
      <c r="AA18" s="66"/>
      <c r="AB18" s="66"/>
      <c r="AC18" s="66"/>
      <c r="AD18" s="151" t="s">
        <v>79</v>
      </c>
      <c r="AE18" s="151"/>
      <c r="AF18" s="151"/>
      <c r="AG18" s="151"/>
      <c r="AH18" s="151"/>
      <c r="AI18" s="151"/>
      <c r="AJ18" s="151"/>
      <c r="AK18" s="151"/>
      <c r="AL18" s="151"/>
      <c r="AM18" s="151"/>
      <c r="AN18" s="151"/>
      <c r="AO18" s="151"/>
      <c r="AP18" s="151"/>
      <c r="AQ18" s="151"/>
      <c r="AR18" s="151"/>
      <c r="AS18" s="151"/>
      <c r="AT18" s="151"/>
      <c r="AU18" s="151"/>
      <c r="AV18" s="76">
        <f>AV31</f>
        <v>128500</v>
      </c>
      <c r="AW18" s="76"/>
      <c r="AX18" s="76"/>
      <c r="AY18" s="76"/>
      <c r="AZ18" s="76"/>
      <c r="BA18" s="76"/>
      <c r="BB18" s="76"/>
      <c r="BC18" s="76"/>
      <c r="BD18" s="76"/>
      <c r="BE18" s="76"/>
      <c r="BF18" s="76"/>
      <c r="BG18" s="76"/>
      <c r="BH18" s="76"/>
      <c r="BI18" s="76"/>
      <c r="BJ18" s="76">
        <f>BJ31</f>
        <v>128441.38</v>
      </c>
      <c r="BK18" s="76"/>
      <c r="BL18" s="76"/>
      <c r="BM18" s="76"/>
      <c r="BN18" s="76"/>
      <c r="BO18" s="76"/>
      <c r="BP18" s="76"/>
      <c r="BQ18" s="76"/>
      <c r="BR18" s="76"/>
      <c r="BS18" s="76"/>
      <c r="BT18" s="76"/>
      <c r="BU18" s="76"/>
      <c r="BV18" s="76"/>
      <c r="BW18" s="20">
        <f t="shared" si="0"/>
        <v>58.61999999999534</v>
      </c>
    </row>
    <row r="19" spans="1:75" ht="12.75">
      <c r="A19" s="65" t="s">
        <v>53</v>
      </c>
      <c r="B19" s="66"/>
      <c r="C19" s="66"/>
      <c r="D19" s="66"/>
      <c r="E19" s="66"/>
      <c r="F19" s="66"/>
      <c r="G19" s="66"/>
      <c r="H19" s="66"/>
      <c r="I19" s="66"/>
      <c r="J19" s="66"/>
      <c r="K19" s="66"/>
      <c r="L19" s="66"/>
      <c r="M19" s="66"/>
      <c r="N19" s="66"/>
      <c r="O19" s="66"/>
      <c r="P19" s="66"/>
      <c r="Q19" s="66"/>
      <c r="R19" s="66"/>
      <c r="S19" s="66"/>
      <c r="T19" s="66"/>
      <c r="U19" s="66"/>
      <c r="V19" s="66"/>
      <c r="W19" s="66"/>
      <c r="X19" s="66"/>
      <c r="Y19" s="66"/>
      <c r="Z19" s="66"/>
      <c r="AA19" s="66"/>
      <c r="AB19" s="66"/>
      <c r="AC19" s="66"/>
      <c r="AD19" s="151" t="s">
        <v>80</v>
      </c>
      <c r="AE19" s="151"/>
      <c r="AF19" s="151"/>
      <c r="AG19" s="151"/>
      <c r="AH19" s="151"/>
      <c r="AI19" s="151"/>
      <c r="AJ19" s="151"/>
      <c r="AK19" s="151"/>
      <c r="AL19" s="151"/>
      <c r="AM19" s="151"/>
      <c r="AN19" s="151"/>
      <c r="AO19" s="151"/>
      <c r="AP19" s="151"/>
      <c r="AQ19" s="151"/>
      <c r="AR19" s="151"/>
      <c r="AS19" s="151"/>
      <c r="AT19" s="151"/>
      <c r="AU19" s="151"/>
      <c r="AV19" s="76">
        <f>AV32</f>
        <v>206100</v>
      </c>
      <c r="AW19" s="76"/>
      <c r="AX19" s="76"/>
      <c r="AY19" s="76"/>
      <c r="AZ19" s="76"/>
      <c r="BA19" s="76"/>
      <c r="BB19" s="76"/>
      <c r="BC19" s="76"/>
      <c r="BD19" s="76"/>
      <c r="BE19" s="76"/>
      <c r="BF19" s="76"/>
      <c r="BG19" s="76"/>
      <c r="BH19" s="76"/>
      <c r="BI19" s="76"/>
      <c r="BJ19" s="76">
        <f>BJ32</f>
        <v>206040.37</v>
      </c>
      <c r="BK19" s="76"/>
      <c r="BL19" s="76"/>
      <c r="BM19" s="76"/>
      <c r="BN19" s="76"/>
      <c r="BO19" s="76"/>
      <c r="BP19" s="76"/>
      <c r="BQ19" s="76"/>
      <c r="BR19" s="76"/>
      <c r="BS19" s="76"/>
      <c r="BT19" s="76"/>
      <c r="BU19" s="76"/>
      <c r="BV19" s="76"/>
      <c r="BW19" s="20">
        <f t="shared" si="0"/>
        <v>59.63000000000466</v>
      </c>
    </row>
    <row r="20" spans="1:75" ht="25.5" customHeight="1">
      <c r="A20" s="65" t="s">
        <v>54</v>
      </c>
      <c r="B20" s="66"/>
      <c r="C20" s="66"/>
      <c r="D20" s="66"/>
      <c r="E20" s="66"/>
      <c r="F20" s="66"/>
      <c r="G20" s="66"/>
      <c r="H20" s="66"/>
      <c r="I20" s="66"/>
      <c r="J20" s="66"/>
      <c r="K20" s="66"/>
      <c r="L20" s="66"/>
      <c r="M20" s="66"/>
      <c r="N20" s="66"/>
      <c r="O20" s="66"/>
      <c r="P20" s="66"/>
      <c r="Q20" s="66"/>
      <c r="R20" s="66"/>
      <c r="S20" s="66"/>
      <c r="T20" s="66"/>
      <c r="U20" s="66"/>
      <c r="V20" s="66"/>
      <c r="W20" s="66"/>
      <c r="X20" s="66"/>
      <c r="Y20" s="66"/>
      <c r="Z20" s="66"/>
      <c r="AA20" s="66"/>
      <c r="AB20" s="66"/>
      <c r="AC20" s="66"/>
      <c r="AD20" s="151" t="s">
        <v>81</v>
      </c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76">
        <f>AV33</f>
        <v>1784400</v>
      </c>
      <c r="AW20" s="76"/>
      <c r="AX20" s="76"/>
      <c r="AY20" s="76"/>
      <c r="AZ20" s="76"/>
      <c r="BA20" s="76"/>
      <c r="BB20" s="76"/>
      <c r="BC20" s="76"/>
      <c r="BD20" s="76"/>
      <c r="BE20" s="76"/>
      <c r="BF20" s="76"/>
      <c r="BG20" s="76"/>
      <c r="BH20" s="76"/>
      <c r="BI20" s="76"/>
      <c r="BJ20" s="76">
        <f>BJ33</f>
        <v>1784354.46</v>
      </c>
      <c r="BK20" s="76"/>
      <c r="BL20" s="76"/>
      <c r="BM20" s="76"/>
      <c r="BN20" s="76"/>
      <c r="BO20" s="76"/>
      <c r="BP20" s="76"/>
      <c r="BQ20" s="76"/>
      <c r="BR20" s="76"/>
      <c r="BS20" s="76"/>
      <c r="BT20" s="76"/>
      <c r="BU20" s="76"/>
      <c r="BV20" s="76"/>
      <c r="BW20" s="20">
        <f t="shared" si="0"/>
        <v>45.54000000003725</v>
      </c>
    </row>
    <row r="21" spans="1:75" ht="24.75" customHeight="1">
      <c r="A21" s="65" t="s">
        <v>55</v>
      </c>
      <c r="B21" s="66"/>
      <c r="C21" s="66"/>
      <c r="D21" s="66"/>
      <c r="E21" s="66"/>
      <c r="F21" s="66"/>
      <c r="G21" s="66"/>
      <c r="H21" s="66"/>
      <c r="I21" s="66"/>
      <c r="J21" s="66"/>
      <c r="K21" s="66"/>
      <c r="L21" s="66"/>
      <c r="M21" s="66"/>
      <c r="N21" s="66"/>
      <c r="O21" s="66"/>
      <c r="P21" s="66"/>
      <c r="Q21" s="66"/>
      <c r="R21" s="66"/>
      <c r="S21" s="66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151" t="s">
        <v>82</v>
      </c>
      <c r="AE21" s="151"/>
      <c r="AF21" s="151"/>
      <c r="AG21" s="151"/>
      <c r="AH21" s="151"/>
      <c r="AI21" s="151"/>
      <c r="AJ21" s="151"/>
      <c r="AK21" s="151"/>
      <c r="AL21" s="151"/>
      <c r="AM21" s="151"/>
      <c r="AN21" s="151"/>
      <c r="AO21" s="151"/>
      <c r="AP21" s="151"/>
      <c r="AQ21" s="151"/>
      <c r="AR21" s="151"/>
      <c r="AS21" s="151"/>
      <c r="AT21" s="151"/>
      <c r="AU21" s="151"/>
      <c r="AV21" s="76">
        <f>AV34</f>
        <v>200400</v>
      </c>
      <c r="AW21" s="76"/>
      <c r="AX21" s="76"/>
      <c r="AY21" s="76"/>
      <c r="AZ21" s="76"/>
      <c r="BA21" s="76"/>
      <c r="BB21" s="76"/>
      <c r="BC21" s="76"/>
      <c r="BD21" s="76"/>
      <c r="BE21" s="76"/>
      <c r="BF21" s="76"/>
      <c r="BG21" s="76"/>
      <c r="BH21" s="76"/>
      <c r="BI21" s="76"/>
      <c r="BJ21" s="76">
        <f>BJ34</f>
        <v>200388.04</v>
      </c>
      <c r="BK21" s="76"/>
      <c r="BL21" s="76"/>
      <c r="BM21" s="76"/>
      <c r="BN21" s="76"/>
      <c r="BO21" s="76"/>
      <c r="BP21" s="76"/>
      <c r="BQ21" s="76"/>
      <c r="BR21" s="76"/>
      <c r="BS21" s="76"/>
      <c r="BT21" s="76"/>
      <c r="BU21" s="76"/>
      <c r="BV21" s="76"/>
      <c r="BW21" s="20">
        <f t="shared" si="0"/>
        <v>11.959999999991851</v>
      </c>
    </row>
    <row r="22" spans="1:75" ht="12.75">
      <c r="A22" s="65" t="s">
        <v>56</v>
      </c>
      <c r="B22" s="66"/>
      <c r="C22" s="66"/>
      <c r="D22" s="66"/>
      <c r="E22" s="66"/>
      <c r="F22" s="66"/>
      <c r="G22" s="66"/>
      <c r="H22" s="66"/>
      <c r="I22" s="66"/>
      <c r="J22" s="66"/>
      <c r="K22" s="66"/>
      <c r="L22" s="66"/>
      <c r="M22" s="66"/>
      <c r="N22" s="66"/>
      <c r="O22" s="66"/>
      <c r="P22" s="66"/>
      <c r="Q22" s="66"/>
      <c r="R22" s="66"/>
      <c r="S22" s="66"/>
      <c r="T22" s="66"/>
      <c r="U22" s="66"/>
      <c r="V22" s="66"/>
      <c r="W22" s="66"/>
      <c r="X22" s="66"/>
      <c r="Y22" s="66"/>
      <c r="Z22" s="66"/>
      <c r="AA22" s="66"/>
      <c r="AB22" s="66"/>
      <c r="AC22" s="66"/>
      <c r="AD22" s="151" t="s">
        <v>83</v>
      </c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76">
        <f>AV35</f>
        <v>259400</v>
      </c>
      <c r="AW22" s="76"/>
      <c r="AX22" s="76"/>
      <c r="AY22" s="76"/>
      <c r="AZ22" s="76"/>
      <c r="BA22" s="76"/>
      <c r="BB22" s="76"/>
      <c r="BC22" s="76"/>
      <c r="BD22" s="76"/>
      <c r="BE22" s="76"/>
      <c r="BF22" s="76"/>
      <c r="BG22" s="76"/>
      <c r="BH22" s="76"/>
      <c r="BI22" s="76"/>
      <c r="BJ22" s="76">
        <f>BJ35</f>
        <v>259394.06</v>
      </c>
      <c r="BK22" s="76"/>
      <c r="BL22" s="76"/>
      <c r="BM22" s="76"/>
      <c r="BN22" s="76"/>
      <c r="BO22" s="76"/>
      <c r="BP22" s="76"/>
      <c r="BQ22" s="76"/>
      <c r="BR22" s="76"/>
      <c r="BS22" s="76"/>
      <c r="BT22" s="76"/>
      <c r="BU22" s="76"/>
      <c r="BV22" s="76"/>
      <c r="BW22" s="20">
        <f t="shared" si="0"/>
        <v>5.940000000002328</v>
      </c>
    </row>
    <row r="23" spans="1:75" ht="12.75">
      <c r="A23" s="65" t="s">
        <v>57</v>
      </c>
      <c r="B23" s="66"/>
      <c r="C23" s="66"/>
      <c r="D23" s="66"/>
      <c r="E23" s="66"/>
      <c r="F23" s="66"/>
      <c r="G23" s="66"/>
      <c r="H23" s="66"/>
      <c r="I23" s="66"/>
      <c r="J23" s="66"/>
      <c r="K23" s="66"/>
      <c r="L23" s="66"/>
      <c r="M23" s="66"/>
      <c r="N23" s="66"/>
      <c r="O23" s="66"/>
      <c r="P23" s="66"/>
      <c r="Q23" s="66"/>
      <c r="R23" s="66"/>
      <c r="S23" s="66"/>
      <c r="T23" s="66"/>
      <c r="U23" s="66"/>
      <c r="V23" s="66"/>
      <c r="W23" s="66"/>
      <c r="X23" s="66"/>
      <c r="Y23" s="66"/>
      <c r="Z23" s="66"/>
      <c r="AA23" s="66"/>
      <c r="AB23" s="66"/>
      <c r="AC23" s="66"/>
      <c r="AD23" s="151" t="s">
        <v>84</v>
      </c>
      <c r="AE23" s="151"/>
      <c r="AF23" s="151"/>
      <c r="AG23" s="151"/>
      <c r="AH23" s="151"/>
      <c r="AI23" s="151"/>
      <c r="AJ23" s="151"/>
      <c r="AK23" s="151"/>
      <c r="AL23" s="151"/>
      <c r="AM23" s="151"/>
      <c r="AN23" s="151"/>
      <c r="AO23" s="151"/>
      <c r="AP23" s="151"/>
      <c r="AQ23" s="151"/>
      <c r="AR23" s="151"/>
      <c r="AS23" s="151"/>
      <c r="AT23" s="151"/>
      <c r="AU23" s="151"/>
      <c r="AV23" s="76">
        <f>AV39+AV41+AV42</f>
        <v>571400</v>
      </c>
      <c r="AW23" s="76"/>
      <c r="AX23" s="76"/>
      <c r="AY23" s="76"/>
      <c r="AZ23" s="76"/>
      <c r="BA23" s="76"/>
      <c r="BB23" s="76"/>
      <c r="BC23" s="76"/>
      <c r="BD23" s="76"/>
      <c r="BE23" s="76"/>
      <c r="BF23" s="76"/>
      <c r="BG23" s="76"/>
      <c r="BH23" s="76"/>
      <c r="BI23" s="76"/>
      <c r="BJ23" s="76">
        <f>BJ39+BJ41+BJ42</f>
        <v>571317.8</v>
      </c>
      <c r="BK23" s="76"/>
      <c r="BL23" s="76"/>
      <c r="BM23" s="76"/>
      <c r="BN23" s="76"/>
      <c r="BO23" s="76"/>
      <c r="BP23" s="76"/>
      <c r="BQ23" s="76"/>
      <c r="BR23" s="76"/>
      <c r="BS23" s="76"/>
      <c r="BT23" s="76"/>
      <c r="BU23" s="76"/>
      <c r="BV23" s="76"/>
      <c r="BW23" s="20">
        <f t="shared" si="0"/>
        <v>82.19999999995343</v>
      </c>
    </row>
    <row r="24" spans="1:75" ht="27.75" customHeight="1">
      <c r="A24" s="65" t="s">
        <v>58</v>
      </c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151" t="s">
        <v>165</v>
      </c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76">
        <f>AV36</f>
        <v>5000</v>
      </c>
      <c r="AW24" s="76"/>
      <c r="AX24" s="76"/>
      <c r="AY24" s="76"/>
      <c r="AZ24" s="76"/>
      <c r="BA24" s="76"/>
      <c r="BB24" s="76"/>
      <c r="BC24" s="76"/>
      <c r="BD24" s="76"/>
      <c r="BE24" s="76"/>
      <c r="BF24" s="76"/>
      <c r="BG24" s="76"/>
      <c r="BH24" s="76"/>
      <c r="BI24" s="76"/>
      <c r="BJ24" s="76">
        <f>BJ36</f>
        <v>4959</v>
      </c>
      <c r="BK24" s="76"/>
      <c r="BL24" s="76"/>
      <c r="BM24" s="76"/>
      <c r="BN24" s="76"/>
      <c r="BO24" s="76"/>
      <c r="BP24" s="76"/>
      <c r="BQ24" s="76"/>
      <c r="BR24" s="76"/>
      <c r="BS24" s="76"/>
      <c r="BT24" s="76"/>
      <c r="BU24" s="76"/>
      <c r="BV24" s="76"/>
      <c r="BW24" s="23">
        <f t="shared" si="0"/>
        <v>41</v>
      </c>
    </row>
    <row r="25" spans="1:75" ht="28.5" customHeight="1">
      <c r="A25" s="65" t="s">
        <v>59</v>
      </c>
      <c r="B25" s="66"/>
      <c r="C25" s="66"/>
      <c r="D25" s="66"/>
      <c r="E25" s="66"/>
      <c r="F25" s="66"/>
      <c r="G25" s="66"/>
      <c r="H25" s="66"/>
      <c r="I25" s="66"/>
      <c r="J25" s="66"/>
      <c r="K25" s="66"/>
      <c r="L25" s="66"/>
      <c r="M25" s="66"/>
      <c r="N25" s="66"/>
      <c r="O25" s="66"/>
      <c r="P25" s="66"/>
      <c r="Q25" s="66"/>
      <c r="R25" s="66"/>
      <c r="S25" s="66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151" t="s">
        <v>166</v>
      </c>
      <c r="AE25" s="151"/>
      <c r="AF25" s="151"/>
      <c r="AG25" s="151"/>
      <c r="AH25" s="151"/>
      <c r="AI25" s="151"/>
      <c r="AJ25" s="151"/>
      <c r="AK25" s="151"/>
      <c r="AL25" s="151"/>
      <c r="AM25" s="151"/>
      <c r="AN25" s="151"/>
      <c r="AO25" s="151"/>
      <c r="AP25" s="151"/>
      <c r="AQ25" s="151"/>
      <c r="AR25" s="151"/>
      <c r="AS25" s="151"/>
      <c r="AT25" s="151"/>
      <c r="AU25" s="151"/>
      <c r="AV25" s="76">
        <f>AV37</f>
        <v>126200</v>
      </c>
      <c r="AW25" s="76"/>
      <c r="AX25" s="76"/>
      <c r="AY25" s="76"/>
      <c r="AZ25" s="76"/>
      <c r="BA25" s="76"/>
      <c r="BB25" s="76"/>
      <c r="BC25" s="76"/>
      <c r="BD25" s="76"/>
      <c r="BE25" s="76"/>
      <c r="BF25" s="76"/>
      <c r="BG25" s="76"/>
      <c r="BH25" s="76"/>
      <c r="BI25" s="76"/>
      <c r="BJ25" s="76">
        <f>BJ37</f>
        <v>126104.5</v>
      </c>
      <c r="BK25" s="76"/>
      <c r="BL25" s="76"/>
      <c r="BM25" s="76"/>
      <c r="BN25" s="76"/>
      <c r="BO25" s="76"/>
      <c r="BP25" s="76"/>
      <c r="BQ25" s="76"/>
      <c r="BR25" s="76"/>
      <c r="BS25" s="76"/>
      <c r="BT25" s="76"/>
      <c r="BU25" s="76"/>
      <c r="BV25" s="76"/>
      <c r="BW25" s="23">
        <f t="shared" si="0"/>
        <v>95.5</v>
      </c>
    </row>
    <row r="26" spans="1:75" ht="49.5" customHeight="1">
      <c r="A26" s="146" t="s">
        <v>48</v>
      </c>
      <c r="B26" s="147"/>
      <c r="C26" s="147"/>
      <c r="D26" s="147"/>
      <c r="E26" s="147"/>
      <c r="F26" s="147"/>
      <c r="G26" s="147"/>
      <c r="H26" s="147"/>
      <c r="I26" s="147"/>
      <c r="J26" s="147"/>
      <c r="K26" s="147"/>
      <c r="L26" s="147"/>
      <c r="M26" s="147"/>
      <c r="N26" s="147"/>
      <c r="O26" s="147"/>
      <c r="P26" s="147"/>
      <c r="Q26" s="147"/>
      <c r="R26" s="147"/>
      <c r="S26" s="147"/>
      <c r="T26" s="147"/>
      <c r="U26" s="147"/>
      <c r="V26" s="147"/>
      <c r="W26" s="147"/>
      <c r="X26" s="147"/>
      <c r="Y26" s="147"/>
      <c r="Z26" s="147"/>
      <c r="AA26" s="147"/>
      <c r="AB26" s="147"/>
      <c r="AC26" s="147"/>
      <c r="AD26" s="148" t="s">
        <v>77</v>
      </c>
      <c r="AE26" s="148"/>
      <c r="AF26" s="148"/>
      <c r="AG26" s="148"/>
      <c r="AH26" s="148"/>
      <c r="AI26" s="148"/>
      <c r="AJ26" s="148"/>
      <c r="AK26" s="148"/>
      <c r="AL26" s="148"/>
      <c r="AM26" s="148"/>
      <c r="AN26" s="148"/>
      <c r="AO26" s="148"/>
      <c r="AP26" s="148"/>
      <c r="AQ26" s="148"/>
      <c r="AR26" s="148"/>
      <c r="AS26" s="148"/>
      <c r="AT26" s="148"/>
      <c r="AU26" s="148"/>
      <c r="AV26" s="160">
        <f>AV27+AV30+AV38+AV40</f>
        <v>6306300</v>
      </c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  <c r="BI26" s="160"/>
      <c r="BJ26" s="160">
        <f>BJ27+BJ30+BJ38+BJ40</f>
        <v>6283272.149999999</v>
      </c>
      <c r="BK26" s="160"/>
      <c r="BL26" s="160"/>
      <c r="BM26" s="160"/>
      <c r="BN26" s="160"/>
      <c r="BO26" s="160"/>
      <c r="BP26" s="160"/>
      <c r="BQ26" s="160"/>
      <c r="BR26" s="160"/>
      <c r="BS26" s="160"/>
      <c r="BT26" s="160"/>
      <c r="BU26" s="160"/>
      <c r="BV26" s="160"/>
      <c r="BW26" s="21">
        <f t="shared" si="0"/>
        <v>23027.85000000056</v>
      </c>
    </row>
    <row r="27" spans="1:75" ht="23.25" customHeight="1">
      <c r="A27" s="146" t="s">
        <v>209</v>
      </c>
      <c r="B27" s="147"/>
      <c r="C27" s="147"/>
      <c r="D27" s="147"/>
      <c r="E27" s="147"/>
      <c r="F27" s="147"/>
      <c r="G27" s="147"/>
      <c r="H27" s="147"/>
      <c r="I27" s="147"/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8" t="s">
        <v>212</v>
      </c>
      <c r="AE27" s="148"/>
      <c r="AF27" s="148"/>
      <c r="AG27" s="148"/>
      <c r="AH27" s="148"/>
      <c r="AI27" s="148"/>
      <c r="AJ27" s="148"/>
      <c r="AK27" s="148"/>
      <c r="AL27" s="148"/>
      <c r="AM27" s="148"/>
      <c r="AN27" s="148"/>
      <c r="AO27" s="148"/>
      <c r="AP27" s="148"/>
      <c r="AQ27" s="148"/>
      <c r="AR27" s="148"/>
      <c r="AS27" s="148"/>
      <c r="AT27" s="148"/>
      <c r="AU27" s="148"/>
      <c r="AV27" s="160">
        <f>AV28+AV29</f>
        <v>3024900</v>
      </c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  <c r="BI27" s="160"/>
      <c r="BJ27" s="160">
        <f>BJ28+BJ29</f>
        <v>3002272.54</v>
      </c>
      <c r="BK27" s="160"/>
      <c r="BL27" s="160"/>
      <c r="BM27" s="160"/>
      <c r="BN27" s="160"/>
      <c r="BO27" s="160"/>
      <c r="BP27" s="160"/>
      <c r="BQ27" s="160"/>
      <c r="BR27" s="160"/>
      <c r="BS27" s="160"/>
      <c r="BT27" s="160"/>
      <c r="BU27" s="160"/>
      <c r="BV27" s="160"/>
      <c r="BW27" s="21">
        <f t="shared" si="0"/>
        <v>22627.459999999963</v>
      </c>
    </row>
    <row r="28" spans="1:75" ht="12.75">
      <c r="A28" s="65" t="s">
        <v>49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  <c r="N28" s="66"/>
      <c r="O28" s="66"/>
      <c r="P28" s="66"/>
      <c r="Q28" s="66"/>
      <c r="R28" s="66"/>
      <c r="S28" s="66"/>
      <c r="T28" s="66"/>
      <c r="U28" s="66"/>
      <c r="V28" s="66"/>
      <c r="W28" s="66"/>
      <c r="X28" s="66"/>
      <c r="Y28" s="66"/>
      <c r="Z28" s="66"/>
      <c r="AA28" s="66"/>
      <c r="AB28" s="66"/>
      <c r="AC28" s="66"/>
      <c r="AD28" s="151" t="s">
        <v>213</v>
      </c>
      <c r="AE28" s="151"/>
      <c r="AF28" s="151"/>
      <c r="AG28" s="151"/>
      <c r="AH28" s="151"/>
      <c r="AI28" s="151"/>
      <c r="AJ28" s="151"/>
      <c r="AK28" s="151"/>
      <c r="AL28" s="151"/>
      <c r="AM28" s="151"/>
      <c r="AN28" s="151"/>
      <c r="AO28" s="151"/>
      <c r="AP28" s="151"/>
      <c r="AQ28" s="151"/>
      <c r="AR28" s="151"/>
      <c r="AS28" s="151"/>
      <c r="AT28" s="151"/>
      <c r="AU28" s="151"/>
      <c r="AV28" s="76">
        <v>2361000</v>
      </c>
      <c r="AW28" s="76"/>
      <c r="AX28" s="76"/>
      <c r="AY28" s="76"/>
      <c r="AZ28" s="76"/>
      <c r="BA28" s="76"/>
      <c r="BB28" s="76"/>
      <c r="BC28" s="76"/>
      <c r="BD28" s="76"/>
      <c r="BE28" s="76"/>
      <c r="BF28" s="76"/>
      <c r="BG28" s="76"/>
      <c r="BH28" s="76"/>
      <c r="BI28" s="76"/>
      <c r="BJ28" s="76">
        <v>2346035.91</v>
      </c>
      <c r="BK28" s="76"/>
      <c r="BL28" s="76"/>
      <c r="BM28" s="76"/>
      <c r="BN28" s="76"/>
      <c r="BO28" s="76"/>
      <c r="BP28" s="76"/>
      <c r="BQ28" s="76"/>
      <c r="BR28" s="76"/>
      <c r="BS28" s="76"/>
      <c r="BT28" s="76"/>
      <c r="BU28" s="76"/>
      <c r="BV28" s="76"/>
      <c r="BW28" s="23">
        <f t="shared" si="0"/>
        <v>14964.089999999851</v>
      </c>
    </row>
    <row r="29" spans="1:75" ht="27.75" customHeight="1">
      <c r="A29" s="65" t="s">
        <v>50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  <c r="N29" s="66"/>
      <c r="O29" s="66"/>
      <c r="P29" s="66"/>
      <c r="Q29" s="66"/>
      <c r="R29" s="66"/>
      <c r="S29" s="66"/>
      <c r="T29" s="66"/>
      <c r="U29" s="66"/>
      <c r="V29" s="66"/>
      <c r="W29" s="66"/>
      <c r="X29" s="66"/>
      <c r="Y29" s="66"/>
      <c r="Z29" s="66"/>
      <c r="AA29" s="66"/>
      <c r="AB29" s="66"/>
      <c r="AC29" s="66"/>
      <c r="AD29" s="151" t="s">
        <v>214</v>
      </c>
      <c r="AE29" s="151"/>
      <c r="AF29" s="151"/>
      <c r="AG29" s="151"/>
      <c r="AH29" s="151"/>
      <c r="AI29" s="151"/>
      <c r="AJ29" s="151"/>
      <c r="AK29" s="151"/>
      <c r="AL29" s="151"/>
      <c r="AM29" s="151"/>
      <c r="AN29" s="151"/>
      <c r="AO29" s="151"/>
      <c r="AP29" s="151"/>
      <c r="AQ29" s="151"/>
      <c r="AR29" s="151"/>
      <c r="AS29" s="151"/>
      <c r="AT29" s="151"/>
      <c r="AU29" s="151"/>
      <c r="AV29" s="76">
        <v>663900</v>
      </c>
      <c r="AW29" s="76"/>
      <c r="AX29" s="76"/>
      <c r="AY29" s="76"/>
      <c r="AZ29" s="76"/>
      <c r="BA29" s="76"/>
      <c r="BB29" s="76"/>
      <c r="BC29" s="76"/>
      <c r="BD29" s="76"/>
      <c r="BE29" s="76"/>
      <c r="BF29" s="76"/>
      <c r="BG29" s="76"/>
      <c r="BH29" s="76"/>
      <c r="BI29" s="76"/>
      <c r="BJ29" s="76">
        <v>656236.63</v>
      </c>
      <c r="BK29" s="76"/>
      <c r="BL29" s="76"/>
      <c r="BM29" s="76"/>
      <c r="BN29" s="76"/>
      <c r="BO29" s="76"/>
      <c r="BP29" s="76"/>
      <c r="BQ29" s="76"/>
      <c r="BR29" s="76"/>
      <c r="BS29" s="76"/>
      <c r="BT29" s="76"/>
      <c r="BU29" s="76"/>
      <c r="BV29" s="76"/>
      <c r="BW29" s="23">
        <f t="shared" si="0"/>
        <v>7663.369999999995</v>
      </c>
    </row>
    <row r="30" spans="1:75" ht="36" customHeight="1">
      <c r="A30" s="146" t="s">
        <v>216</v>
      </c>
      <c r="B30" s="147"/>
      <c r="C30" s="147"/>
      <c r="D30" s="147"/>
      <c r="E30" s="147"/>
      <c r="F30" s="147"/>
      <c r="G30" s="147"/>
      <c r="H30" s="147"/>
      <c r="I30" s="147"/>
      <c r="J30" s="147"/>
      <c r="K30" s="147"/>
      <c r="L30" s="147"/>
      <c r="M30" s="147"/>
      <c r="N30" s="147"/>
      <c r="O30" s="147"/>
      <c r="P30" s="147"/>
      <c r="Q30" s="147"/>
      <c r="R30" s="147"/>
      <c r="S30" s="147"/>
      <c r="T30" s="147"/>
      <c r="U30" s="147"/>
      <c r="V30" s="147"/>
      <c r="W30" s="147"/>
      <c r="X30" s="147"/>
      <c r="Y30" s="147"/>
      <c r="Z30" s="147"/>
      <c r="AA30" s="147"/>
      <c r="AB30" s="147"/>
      <c r="AC30" s="147"/>
      <c r="AD30" s="148" t="s">
        <v>215</v>
      </c>
      <c r="AE30" s="148"/>
      <c r="AF30" s="148"/>
      <c r="AG30" s="148"/>
      <c r="AH30" s="148"/>
      <c r="AI30" s="148"/>
      <c r="AJ30" s="148"/>
      <c r="AK30" s="148"/>
      <c r="AL30" s="148"/>
      <c r="AM30" s="148"/>
      <c r="AN30" s="148"/>
      <c r="AO30" s="148"/>
      <c r="AP30" s="148"/>
      <c r="AQ30" s="148"/>
      <c r="AR30" s="148"/>
      <c r="AS30" s="148"/>
      <c r="AT30" s="148"/>
      <c r="AU30" s="148"/>
      <c r="AV30" s="160">
        <f>AV31+AV32+AV33+AV34+AV35+AV36+AV37</f>
        <v>2710000</v>
      </c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  <c r="BI30" s="160"/>
      <c r="BJ30" s="160">
        <f>BJ31+BJ32+BJ33+BJ34+BJ35+BJ36+BJ37</f>
        <v>2709681.81</v>
      </c>
      <c r="BK30" s="160"/>
      <c r="BL30" s="160"/>
      <c r="BM30" s="160"/>
      <c r="BN30" s="160"/>
      <c r="BO30" s="160"/>
      <c r="BP30" s="160"/>
      <c r="BQ30" s="160"/>
      <c r="BR30" s="160"/>
      <c r="BS30" s="160"/>
      <c r="BT30" s="160"/>
      <c r="BU30" s="160"/>
      <c r="BV30" s="160"/>
      <c r="BW30" s="21">
        <f>AV30-BJ30</f>
        <v>318.1899999999441</v>
      </c>
    </row>
    <row r="31" spans="1:75" ht="12.75" customHeight="1">
      <c r="A31" s="154" t="s">
        <v>52</v>
      </c>
      <c r="B31" s="155"/>
      <c r="C31" s="155"/>
      <c r="D31" s="155"/>
      <c r="E31" s="155"/>
      <c r="F31" s="155"/>
      <c r="G31" s="155"/>
      <c r="H31" s="155"/>
      <c r="I31" s="155"/>
      <c r="J31" s="155"/>
      <c r="K31" s="155"/>
      <c r="L31" s="155"/>
      <c r="M31" s="155"/>
      <c r="N31" s="155"/>
      <c r="O31" s="155"/>
      <c r="P31" s="155"/>
      <c r="Q31" s="155"/>
      <c r="R31" s="155"/>
      <c r="S31" s="155"/>
      <c r="T31" s="155"/>
      <c r="U31" s="155"/>
      <c r="V31" s="155"/>
      <c r="W31" s="155"/>
      <c r="X31" s="155"/>
      <c r="Y31" s="155"/>
      <c r="Z31" s="155"/>
      <c r="AA31" s="155"/>
      <c r="AB31" s="155"/>
      <c r="AC31" s="156"/>
      <c r="AD31" s="157" t="s">
        <v>217</v>
      </c>
      <c r="AE31" s="158"/>
      <c r="AF31" s="158"/>
      <c r="AG31" s="158"/>
      <c r="AH31" s="158"/>
      <c r="AI31" s="158"/>
      <c r="AJ31" s="158"/>
      <c r="AK31" s="158"/>
      <c r="AL31" s="158"/>
      <c r="AM31" s="158"/>
      <c r="AN31" s="158"/>
      <c r="AO31" s="158"/>
      <c r="AP31" s="158"/>
      <c r="AQ31" s="158"/>
      <c r="AR31" s="158"/>
      <c r="AS31" s="158"/>
      <c r="AT31" s="158"/>
      <c r="AU31" s="159"/>
      <c r="AV31" s="76">
        <v>128500</v>
      </c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>
        <v>128441.38</v>
      </c>
      <c r="BK31" s="76"/>
      <c r="BL31" s="76"/>
      <c r="BM31" s="76"/>
      <c r="BN31" s="76"/>
      <c r="BO31" s="76"/>
      <c r="BP31" s="76"/>
      <c r="BQ31" s="76"/>
      <c r="BR31" s="76"/>
      <c r="BS31" s="76"/>
      <c r="BT31" s="76"/>
      <c r="BU31" s="76"/>
      <c r="BV31" s="76"/>
      <c r="BW31" s="23">
        <f t="shared" si="0"/>
        <v>58.61999999999534</v>
      </c>
    </row>
    <row r="32" spans="1:75" ht="12.75">
      <c r="A32" s="65" t="s">
        <v>53</v>
      </c>
      <c r="B32" s="66"/>
      <c r="C32" s="66"/>
      <c r="D32" s="66"/>
      <c r="E32" s="66"/>
      <c r="F32" s="66"/>
      <c r="G32" s="66"/>
      <c r="H32" s="66"/>
      <c r="I32" s="66"/>
      <c r="J32" s="66"/>
      <c r="K32" s="66"/>
      <c r="L32" s="66"/>
      <c r="M32" s="66"/>
      <c r="N32" s="66"/>
      <c r="O32" s="66"/>
      <c r="P32" s="66"/>
      <c r="Q32" s="66"/>
      <c r="R32" s="66"/>
      <c r="S32" s="66"/>
      <c r="T32" s="66"/>
      <c r="U32" s="66"/>
      <c r="V32" s="66"/>
      <c r="W32" s="66"/>
      <c r="X32" s="66"/>
      <c r="Y32" s="66"/>
      <c r="Z32" s="66"/>
      <c r="AA32" s="66"/>
      <c r="AB32" s="66"/>
      <c r="AC32" s="66"/>
      <c r="AD32" s="151" t="s">
        <v>218</v>
      </c>
      <c r="AE32" s="151"/>
      <c r="AF32" s="151"/>
      <c r="AG32" s="151"/>
      <c r="AH32" s="151"/>
      <c r="AI32" s="151"/>
      <c r="AJ32" s="151"/>
      <c r="AK32" s="151"/>
      <c r="AL32" s="151"/>
      <c r="AM32" s="151"/>
      <c r="AN32" s="151"/>
      <c r="AO32" s="151"/>
      <c r="AP32" s="151"/>
      <c r="AQ32" s="151"/>
      <c r="AR32" s="151"/>
      <c r="AS32" s="151"/>
      <c r="AT32" s="151"/>
      <c r="AU32" s="151"/>
      <c r="AV32" s="76">
        <v>206100</v>
      </c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>
        <v>206040.37</v>
      </c>
      <c r="BK32" s="76"/>
      <c r="BL32" s="76"/>
      <c r="BM32" s="76"/>
      <c r="BN32" s="76"/>
      <c r="BO32" s="76"/>
      <c r="BP32" s="76"/>
      <c r="BQ32" s="76"/>
      <c r="BR32" s="76"/>
      <c r="BS32" s="76"/>
      <c r="BT32" s="76"/>
      <c r="BU32" s="76"/>
      <c r="BV32" s="76"/>
      <c r="BW32" s="23">
        <f t="shared" si="0"/>
        <v>59.63000000000466</v>
      </c>
    </row>
    <row r="33" spans="1:75" ht="24" customHeight="1">
      <c r="A33" s="65" t="s">
        <v>54</v>
      </c>
      <c r="B33" s="66"/>
      <c r="C33" s="66"/>
      <c r="D33" s="66"/>
      <c r="E33" s="66"/>
      <c r="F33" s="66"/>
      <c r="G33" s="66"/>
      <c r="H33" s="66"/>
      <c r="I33" s="66"/>
      <c r="J33" s="66"/>
      <c r="K33" s="66"/>
      <c r="L33" s="66"/>
      <c r="M33" s="66"/>
      <c r="N33" s="66"/>
      <c r="O33" s="66"/>
      <c r="P33" s="66"/>
      <c r="Q33" s="66"/>
      <c r="R33" s="66"/>
      <c r="S33" s="66"/>
      <c r="T33" s="66"/>
      <c r="U33" s="66"/>
      <c r="V33" s="66"/>
      <c r="W33" s="66"/>
      <c r="X33" s="66"/>
      <c r="Y33" s="66"/>
      <c r="Z33" s="66"/>
      <c r="AA33" s="66"/>
      <c r="AB33" s="66"/>
      <c r="AC33" s="66"/>
      <c r="AD33" s="151" t="s">
        <v>219</v>
      </c>
      <c r="AE33" s="151"/>
      <c r="AF33" s="151"/>
      <c r="AG33" s="151"/>
      <c r="AH33" s="151"/>
      <c r="AI33" s="151"/>
      <c r="AJ33" s="151"/>
      <c r="AK33" s="151"/>
      <c r="AL33" s="151"/>
      <c r="AM33" s="151"/>
      <c r="AN33" s="151"/>
      <c r="AO33" s="151"/>
      <c r="AP33" s="151"/>
      <c r="AQ33" s="151"/>
      <c r="AR33" s="151"/>
      <c r="AS33" s="151"/>
      <c r="AT33" s="151"/>
      <c r="AU33" s="151"/>
      <c r="AV33" s="76">
        <v>1784400</v>
      </c>
      <c r="AW33" s="76"/>
      <c r="AX33" s="76"/>
      <c r="AY33" s="76"/>
      <c r="AZ33" s="76"/>
      <c r="BA33" s="76"/>
      <c r="BB33" s="76"/>
      <c r="BC33" s="76"/>
      <c r="BD33" s="76"/>
      <c r="BE33" s="76"/>
      <c r="BF33" s="76"/>
      <c r="BG33" s="76"/>
      <c r="BH33" s="76"/>
      <c r="BI33" s="76"/>
      <c r="BJ33" s="76">
        <v>1784354.46</v>
      </c>
      <c r="BK33" s="76"/>
      <c r="BL33" s="76"/>
      <c r="BM33" s="76"/>
      <c r="BN33" s="76"/>
      <c r="BO33" s="76"/>
      <c r="BP33" s="76"/>
      <c r="BQ33" s="76"/>
      <c r="BR33" s="76"/>
      <c r="BS33" s="76"/>
      <c r="BT33" s="76"/>
      <c r="BU33" s="76"/>
      <c r="BV33" s="76"/>
      <c r="BW33" s="23">
        <f t="shared" si="0"/>
        <v>45.54000000003725</v>
      </c>
    </row>
    <row r="34" spans="1:75" ht="24" customHeight="1">
      <c r="A34" s="65" t="s">
        <v>55</v>
      </c>
      <c r="B34" s="66"/>
      <c r="C34" s="66"/>
      <c r="D34" s="66"/>
      <c r="E34" s="66"/>
      <c r="F34" s="66"/>
      <c r="G34" s="66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151" t="s">
        <v>220</v>
      </c>
      <c r="AE34" s="151"/>
      <c r="AF34" s="151"/>
      <c r="AG34" s="151"/>
      <c r="AH34" s="151"/>
      <c r="AI34" s="151"/>
      <c r="AJ34" s="151"/>
      <c r="AK34" s="151"/>
      <c r="AL34" s="151"/>
      <c r="AM34" s="151"/>
      <c r="AN34" s="151"/>
      <c r="AO34" s="151"/>
      <c r="AP34" s="151"/>
      <c r="AQ34" s="151"/>
      <c r="AR34" s="151"/>
      <c r="AS34" s="151"/>
      <c r="AT34" s="151"/>
      <c r="AU34" s="151"/>
      <c r="AV34" s="76">
        <v>200400</v>
      </c>
      <c r="AW34" s="76"/>
      <c r="AX34" s="76"/>
      <c r="AY34" s="76"/>
      <c r="AZ34" s="76"/>
      <c r="BA34" s="76"/>
      <c r="BB34" s="76"/>
      <c r="BC34" s="76"/>
      <c r="BD34" s="76"/>
      <c r="BE34" s="76"/>
      <c r="BF34" s="76"/>
      <c r="BG34" s="76"/>
      <c r="BH34" s="76"/>
      <c r="BI34" s="76"/>
      <c r="BJ34" s="76">
        <v>200388.04</v>
      </c>
      <c r="BK34" s="76"/>
      <c r="BL34" s="76"/>
      <c r="BM34" s="76"/>
      <c r="BN34" s="76"/>
      <c r="BO34" s="76"/>
      <c r="BP34" s="76"/>
      <c r="BQ34" s="76"/>
      <c r="BR34" s="76"/>
      <c r="BS34" s="76"/>
      <c r="BT34" s="76"/>
      <c r="BU34" s="76"/>
      <c r="BV34" s="76"/>
      <c r="BW34" s="23">
        <f t="shared" si="0"/>
        <v>11.959999999991851</v>
      </c>
    </row>
    <row r="35" spans="1:75" ht="12.75">
      <c r="A35" s="65" t="s">
        <v>56</v>
      </c>
      <c r="B35" s="66"/>
      <c r="C35" s="66"/>
      <c r="D35" s="66"/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66"/>
      <c r="AC35" s="66"/>
      <c r="AD35" s="151" t="s">
        <v>221</v>
      </c>
      <c r="AE35" s="151"/>
      <c r="AF35" s="151"/>
      <c r="AG35" s="151"/>
      <c r="AH35" s="151"/>
      <c r="AI35" s="151"/>
      <c r="AJ35" s="151"/>
      <c r="AK35" s="151"/>
      <c r="AL35" s="151"/>
      <c r="AM35" s="151"/>
      <c r="AN35" s="151"/>
      <c r="AO35" s="151"/>
      <c r="AP35" s="151"/>
      <c r="AQ35" s="151"/>
      <c r="AR35" s="151"/>
      <c r="AS35" s="151"/>
      <c r="AT35" s="151"/>
      <c r="AU35" s="151"/>
      <c r="AV35" s="76">
        <v>259400</v>
      </c>
      <c r="AW35" s="76"/>
      <c r="AX35" s="76"/>
      <c r="AY35" s="76"/>
      <c r="AZ35" s="76"/>
      <c r="BA35" s="76"/>
      <c r="BB35" s="76"/>
      <c r="BC35" s="76"/>
      <c r="BD35" s="76"/>
      <c r="BE35" s="76"/>
      <c r="BF35" s="76"/>
      <c r="BG35" s="76"/>
      <c r="BH35" s="76"/>
      <c r="BI35" s="76"/>
      <c r="BJ35" s="76">
        <v>259394.06</v>
      </c>
      <c r="BK35" s="76"/>
      <c r="BL35" s="76"/>
      <c r="BM35" s="76"/>
      <c r="BN35" s="76"/>
      <c r="BO35" s="76"/>
      <c r="BP35" s="76"/>
      <c r="BQ35" s="76"/>
      <c r="BR35" s="76"/>
      <c r="BS35" s="76"/>
      <c r="BT35" s="76"/>
      <c r="BU35" s="76"/>
      <c r="BV35" s="76"/>
      <c r="BW35" s="23">
        <f t="shared" si="0"/>
        <v>5.940000000002328</v>
      </c>
    </row>
    <row r="36" spans="1:75" ht="24.75" customHeight="1">
      <c r="A36" s="65" t="s">
        <v>58</v>
      </c>
      <c r="B36" s="66"/>
      <c r="C36" s="66"/>
      <c r="D36" s="66"/>
      <c r="E36" s="66"/>
      <c r="F36" s="66"/>
      <c r="G36" s="66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66"/>
      <c r="AC36" s="66"/>
      <c r="AD36" s="151" t="s">
        <v>222</v>
      </c>
      <c r="AE36" s="151"/>
      <c r="AF36" s="151"/>
      <c r="AG36" s="151"/>
      <c r="AH36" s="151"/>
      <c r="AI36" s="151"/>
      <c r="AJ36" s="151"/>
      <c r="AK36" s="151"/>
      <c r="AL36" s="151"/>
      <c r="AM36" s="151"/>
      <c r="AN36" s="151"/>
      <c r="AO36" s="151"/>
      <c r="AP36" s="151"/>
      <c r="AQ36" s="151"/>
      <c r="AR36" s="151"/>
      <c r="AS36" s="151"/>
      <c r="AT36" s="151"/>
      <c r="AU36" s="151"/>
      <c r="AV36" s="76">
        <v>5000</v>
      </c>
      <c r="AW36" s="76"/>
      <c r="AX36" s="76"/>
      <c r="AY36" s="76"/>
      <c r="AZ36" s="76"/>
      <c r="BA36" s="76"/>
      <c r="BB36" s="76"/>
      <c r="BC36" s="76"/>
      <c r="BD36" s="76"/>
      <c r="BE36" s="76"/>
      <c r="BF36" s="76"/>
      <c r="BG36" s="76"/>
      <c r="BH36" s="76"/>
      <c r="BI36" s="76"/>
      <c r="BJ36" s="76">
        <v>4959</v>
      </c>
      <c r="BK36" s="76"/>
      <c r="BL36" s="76"/>
      <c r="BM36" s="76"/>
      <c r="BN36" s="76"/>
      <c r="BO36" s="76"/>
      <c r="BP36" s="76"/>
      <c r="BQ36" s="76"/>
      <c r="BR36" s="76"/>
      <c r="BS36" s="76"/>
      <c r="BT36" s="76"/>
      <c r="BU36" s="76"/>
      <c r="BV36" s="76"/>
      <c r="BW36" s="23">
        <f t="shared" si="0"/>
        <v>41</v>
      </c>
    </row>
    <row r="37" spans="1:75" ht="26.25" customHeight="1">
      <c r="A37" s="65" t="s">
        <v>59</v>
      </c>
      <c r="B37" s="66"/>
      <c r="C37" s="66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66"/>
      <c r="AC37" s="66"/>
      <c r="AD37" s="151" t="s">
        <v>223</v>
      </c>
      <c r="AE37" s="151"/>
      <c r="AF37" s="151"/>
      <c r="AG37" s="151"/>
      <c r="AH37" s="151"/>
      <c r="AI37" s="151"/>
      <c r="AJ37" s="151"/>
      <c r="AK37" s="151"/>
      <c r="AL37" s="151"/>
      <c r="AM37" s="151"/>
      <c r="AN37" s="151"/>
      <c r="AO37" s="151"/>
      <c r="AP37" s="151"/>
      <c r="AQ37" s="151"/>
      <c r="AR37" s="151"/>
      <c r="AS37" s="151"/>
      <c r="AT37" s="151"/>
      <c r="AU37" s="151"/>
      <c r="AV37" s="76">
        <v>126200</v>
      </c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>
        <v>126104.5</v>
      </c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23">
        <f t="shared" si="0"/>
        <v>95.5</v>
      </c>
    </row>
    <row r="38" spans="1:75" ht="96" customHeight="1">
      <c r="A38" s="146" t="s">
        <v>351</v>
      </c>
      <c r="B38" s="147"/>
      <c r="C38" s="147"/>
      <c r="D38" s="147"/>
      <c r="E38" s="147"/>
      <c r="F38" s="147"/>
      <c r="G38" s="147"/>
      <c r="H38" s="147"/>
      <c r="I38" s="147"/>
      <c r="J38" s="147"/>
      <c r="K38" s="147"/>
      <c r="L38" s="147"/>
      <c r="M38" s="147"/>
      <c r="N38" s="147"/>
      <c r="O38" s="147"/>
      <c r="P38" s="147"/>
      <c r="Q38" s="147"/>
      <c r="R38" s="147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8" t="s">
        <v>319</v>
      </c>
      <c r="AE38" s="148"/>
      <c r="AF38" s="148"/>
      <c r="AG38" s="148"/>
      <c r="AH38" s="148"/>
      <c r="AI38" s="148"/>
      <c r="AJ38" s="148"/>
      <c r="AK38" s="148"/>
      <c r="AL38" s="148"/>
      <c r="AM38" s="148"/>
      <c r="AN38" s="148"/>
      <c r="AO38" s="148"/>
      <c r="AP38" s="148"/>
      <c r="AQ38" s="148"/>
      <c r="AR38" s="148"/>
      <c r="AS38" s="148"/>
      <c r="AT38" s="148"/>
      <c r="AU38" s="148"/>
      <c r="AV38" s="160">
        <f>AV39</f>
        <v>249900</v>
      </c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  <c r="BI38" s="160"/>
      <c r="BJ38" s="160">
        <f>BJ39</f>
        <v>249900</v>
      </c>
      <c r="BK38" s="160"/>
      <c r="BL38" s="160"/>
      <c r="BM38" s="160"/>
      <c r="BN38" s="160"/>
      <c r="BO38" s="160"/>
      <c r="BP38" s="160"/>
      <c r="BQ38" s="160"/>
      <c r="BR38" s="160"/>
      <c r="BS38" s="160"/>
      <c r="BT38" s="160"/>
      <c r="BU38" s="160"/>
      <c r="BV38" s="160"/>
      <c r="BW38" s="21">
        <f t="shared" si="0"/>
        <v>0</v>
      </c>
    </row>
    <row r="39" spans="1:75" ht="12.75">
      <c r="A39" s="65" t="s">
        <v>57</v>
      </c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6"/>
      <c r="AC39" s="66"/>
      <c r="AD39" s="151" t="s">
        <v>318</v>
      </c>
      <c r="AE39" s="151"/>
      <c r="AF39" s="151"/>
      <c r="AG39" s="151"/>
      <c r="AH39" s="151"/>
      <c r="AI39" s="151"/>
      <c r="AJ39" s="151"/>
      <c r="AK39" s="151"/>
      <c r="AL39" s="151"/>
      <c r="AM39" s="151"/>
      <c r="AN39" s="151"/>
      <c r="AO39" s="151"/>
      <c r="AP39" s="151"/>
      <c r="AQ39" s="151"/>
      <c r="AR39" s="151"/>
      <c r="AS39" s="151"/>
      <c r="AT39" s="151"/>
      <c r="AU39" s="151"/>
      <c r="AV39" s="76">
        <v>249900</v>
      </c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>
        <v>249900</v>
      </c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23">
        <f>AV39-BJ39</f>
        <v>0</v>
      </c>
    </row>
    <row r="40" spans="1:75" ht="38.25" customHeight="1">
      <c r="A40" s="146" t="s">
        <v>224</v>
      </c>
      <c r="B40" s="147"/>
      <c r="C40" s="147"/>
      <c r="D40" s="147"/>
      <c r="E40" s="147"/>
      <c r="F40" s="147"/>
      <c r="G40" s="147"/>
      <c r="H40" s="147"/>
      <c r="I40" s="147"/>
      <c r="J40" s="147"/>
      <c r="K40" s="147"/>
      <c r="L40" s="147"/>
      <c r="M40" s="147"/>
      <c r="N40" s="147"/>
      <c r="O40" s="147"/>
      <c r="P40" s="147"/>
      <c r="Q40" s="147"/>
      <c r="R40" s="147"/>
      <c r="S40" s="147"/>
      <c r="T40" s="147"/>
      <c r="U40" s="147"/>
      <c r="V40" s="147"/>
      <c r="W40" s="147"/>
      <c r="X40" s="147"/>
      <c r="Y40" s="147"/>
      <c r="Z40" s="147"/>
      <c r="AA40" s="147"/>
      <c r="AB40" s="147"/>
      <c r="AC40" s="147"/>
      <c r="AD40" s="148" t="s">
        <v>225</v>
      </c>
      <c r="AE40" s="148"/>
      <c r="AF40" s="148"/>
      <c r="AG40" s="148"/>
      <c r="AH40" s="148"/>
      <c r="AI40" s="148"/>
      <c r="AJ40" s="148"/>
      <c r="AK40" s="148"/>
      <c r="AL40" s="148"/>
      <c r="AM40" s="148"/>
      <c r="AN40" s="148"/>
      <c r="AO40" s="148"/>
      <c r="AP40" s="148"/>
      <c r="AQ40" s="148"/>
      <c r="AR40" s="148"/>
      <c r="AS40" s="148"/>
      <c r="AT40" s="148"/>
      <c r="AU40" s="148"/>
      <c r="AV40" s="160">
        <f>AV41+AV42</f>
        <v>321500</v>
      </c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  <c r="BI40" s="160"/>
      <c r="BJ40" s="160">
        <f>BJ41+BJ42</f>
        <v>321417.8</v>
      </c>
      <c r="BK40" s="160"/>
      <c r="BL40" s="160"/>
      <c r="BM40" s="160"/>
      <c r="BN40" s="160"/>
      <c r="BO40" s="160"/>
      <c r="BP40" s="160"/>
      <c r="BQ40" s="160"/>
      <c r="BR40" s="160"/>
      <c r="BS40" s="160"/>
      <c r="BT40" s="160"/>
      <c r="BU40" s="160"/>
      <c r="BV40" s="160"/>
      <c r="BW40" s="21">
        <f>AV40-BJ40</f>
        <v>82.20000000001164</v>
      </c>
    </row>
    <row r="41" spans="1:75" ht="12.75">
      <c r="A41" s="65" t="s">
        <v>57</v>
      </c>
      <c r="B41" s="66"/>
      <c r="C41" s="66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151" t="s">
        <v>226</v>
      </c>
      <c r="AE41" s="151"/>
      <c r="AF41" s="151"/>
      <c r="AG41" s="151"/>
      <c r="AH41" s="151"/>
      <c r="AI41" s="151"/>
      <c r="AJ41" s="151"/>
      <c r="AK41" s="151"/>
      <c r="AL41" s="151"/>
      <c r="AM41" s="151"/>
      <c r="AN41" s="151"/>
      <c r="AO41" s="151"/>
      <c r="AP41" s="151"/>
      <c r="AQ41" s="151"/>
      <c r="AR41" s="151"/>
      <c r="AS41" s="151"/>
      <c r="AT41" s="151"/>
      <c r="AU41" s="151"/>
      <c r="AV41" s="76">
        <v>300</v>
      </c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>
        <v>234</v>
      </c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23">
        <f>AV41-BJ41</f>
        <v>66</v>
      </c>
    </row>
    <row r="42" spans="1:75" ht="24" customHeight="1">
      <c r="A42" s="65" t="s">
        <v>54</v>
      </c>
      <c r="B42" s="66"/>
      <c r="C42" s="66"/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151" t="s">
        <v>320</v>
      </c>
      <c r="AE42" s="151"/>
      <c r="AF42" s="151"/>
      <c r="AG42" s="151"/>
      <c r="AH42" s="151"/>
      <c r="AI42" s="151"/>
      <c r="AJ42" s="151"/>
      <c r="AK42" s="151"/>
      <c r="AL42" s="151"/>
      <c r="AM42" s="151"/>
      <c r="AN42" s="151"/>
      <c r="AO42" s="151"/>
      <c r="AP42" s="151"/>
      <c r="AQ42" s="151"/>
      <c r="AR42" s="151"/>
      <c r="AS42" s="151"/>
      <c r="AT42" s="151"/>
      <c r="AU42" s="151"/>
      <c r="AV42" s="76">
        <v>321200</v>
      </c>
      <c r="AW42" s="76"/>
      <c r="AX42" s="76"/>
      <c r="AY42" s="76"/>
      <c r="AZ42" s="76"/>
      <c r="BA42" s="76"/>
      <c r="BB42" s="76"/>
      <c r="BC42" s="76"/>
      <c r="BD42" s="76"/>
      <c r="BE42" s="76"/>
      <c r="BF42" s="76"/>
      <c r="BG42" s="76"/>
      <c r="BH42" s="76"/>
      <c r="BI42" s="76"/>
      <c r="BJ42" s="76">
        <v>321183.8</v>
      </c>
      <c r="BK42" s="76"/>
      <c r="BL42" s="76"/>
      <c r="BM42" s="76"/>
      <c r="BN42" s="76"/>
      <c r="BO42" s="76"/>
      <c r="BP42" s="76"/>
      <c r="BQ42" s="76"/>
      <c r="BR42" s="76"/>
      <c r="BS42" s="76"/>
      <c r="BT42" s="76"/>
      <c r="BU42" s="76"/>
      <c r="BV42" s="76"/>
      <c r="BW42" s="23">
        <f>AV42-BJ42</f>
        <v>16.20000000001164</v>
      </c>
    </row>
    <row r="43" spans="1:75" ht="111" customHeight="1">
      <c r="A43" s="168" t="s">
        <v>60</v>
      </c>
      <c r="B43" s="169"/>
      <c r="C43" s="169"/>
      <c r="D43" s="169"/>
      <c r="E43" s="169"/>
      <c r="F43" s="169"/>
      <c r="G43" s="169"/>
      <c r="H43" s="169"/>
      <c r="I43" s="169"/>
      <c r="J43" s="169"/>
      <c r="K43" s="169"/>
      <c r="L43" s="169"/>
      <c r="M43" s="169"/>
      <c r="N43" s="169"/>
      <c r="O43" s="169"/>
      <c r="P43" s="169"/>
      <c r="Q43" s="169"/>
      <c r="R43" s="169"/>
      <c r="S43" s="169"/>
      <c r="T43" s="169"/>
      <c r="U43" s="169"/>
      <c r="V43" s="169"/>
      <c r="W43" s="169"/>
      <c r="X43" s="169"/>
      <c r="Y43" s="169"/>
      <c r="Z43" s="169"/>
      <c r="AA43" s="169"/>
      <c r="AB43" s="169"/>
      <c r="AC43" s="169"/>
      <c r="AD43" s="152" t="s">
        <v>85</v>
      </c>
      <c r="AE43" s="152"/>
      <c r="AF43" s="152"/>
      <c r="AG43" s="152"/>
      <c r="AH43" s="152"/>
      <c r="AI43" s="152"/>
      <c r="AJ43" s="152"/>
      <c r="AK43" s="152"/>
      <c r="AL43" s="152"/>
      <c r="AM43" s="152"/>
      <c r="AN43" s="152"/>
      <c r="AO43" s="152"/>
      <c r="AP43" s="152"/>
      <c r="AQ43" s="152"/>
      <c r="AR43" s="152"/>
      <c r="AS43" s="152"/>
      <c r="AT43" s="152"/>
      <c r="AU43" s="152"/>
      <c r="AV43" s="170">
        <f>AV53</f>
        <v>13738000</v>
      </c>
      <c r="AW43" s="170"/>
      <c r="AX43" s="170"/>
      <c r="AY43" s="170"/>
      <c r="AZ43" s="170"/>
      <c r="BA43" s="170"/>
      <c r="BB43" s="170"/>
      <c r="BC43" s="170"/>
      <c r="BD43" s="170"/>
      <c r="BE43" s="170"/>
      <c r="BF43" s="170"/>
      <c r="BG43" s="170"/>
      <c r="BH43" s="170"/>
      <c r="BI43" s="170"/>
      <c r="BJ43" s="170">
        <f>BJ53</f>
        <v>13251616.82</v>
      </c>
      <c r="BK43" s="170"/>
      <c r="BL43" s="170"/>
      <c r="BM43" s="170"/>
      <c r="BN43" s="170"/>
      <c r="BO43" s="170"/>
      <c r="BP43" s="170"/>
      <c r="BQ43" s="170"/>
      <c r="BR43" s="170"/>
      <c r="BS43" s="170"/>
      <c r="BT43" s="170"/>
      <c r="BU43" s="170"/>
      <c r="BV43" s="170"/>
      <c r="BW43" s="54">
        <f>BW53</f>
        <v>486383.1799999997</v>
      </c>
    </row>
    <row r="44" spans="1:75" ht="12.75">
      <c r="A44" s="65" t="s">
        <v>49</v>
      </c>
      <c r="B44" s="66"/>
      <c r="C44" s="66"/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151" t="s">
        <v>86</v>
      </c>
      <c r="AE44" s="151"/>
      <c r="AF44" s="151"/>
      <c r="AG44" s="151"/>
      <c r="AH44" s="151"/>
      <c r="AI44" s="151"/>
      <c r="AJ44" s="151"/>
      <c r="AK44" s="151"/>
      <c r="AL44" s="151"/>
      <c r="AM44" s="151"/>
      <c r="AN44" s="151"/>
      <c r="AO44" s="151"/>
      <c r="AP44" s="151"/>
      <c r="AQ44" s="151"/>
      <c r="AR44" s="151"/>
      <c r="AS44" s="151"/>
      <c r="AT44" s="151"/>
      <c r="AU44" s="151"/>
      <c r="AV44" s="76">
        <f>AV55</f>
        <v>9775500</v>
      </c>
      <c r="AW44" s="76"/>
      <c r="AX44" s="76"/>
      <c r="AY44" s="76"/>
      <c r="AZ44" s="76"/>
      <c r="BA44" s="76"/>
      <c r="BB44" s="76"/>
      <c r="BC44" s="76"/>
      <c r="BD44" s="76"/>
      <c r="BE44" s="76"/>
      <c r="BF44" s="76"/>
      <c r="BG44" s="76"/>
      <c r="BH44" s="76"/>
      <c r="BI44" s="76"/>
      <c r="BJ44" s="76">
        <f>BJ55</f>
        <v>9402469.39</v>
      </c>
      <c r="BK44" s="76"/>
      <c r="BL44" s="76"/>
      <c r="BM44" s="76"/>
      <c r="BN44" s="76"/>
      <c r="BO44" s="76"/>
      <c r="BP44" s="76"/>
      <c r="BQ44" s="76"/>
      <c r="BR44" s="76"/>
      <c r="BS44" s="76"/>
      <c r="BT44" s="76"/>
      <c r="BU44" s="76"/>
      <c r="BV44" s="76"/>
      <c r="BW44" s="23">
        <f aca="true" t="shared" si="1" ref="BW44:BW80">AV44-BJ44</f>
        <v>373030.6099999994</v>
      </c>
    </row>
    <row r="45" spans="1:75" ht="27.75" customHeight="1">
      <c r="A45" s="65" t="s">
        <v>50</v>
      </c>
      <c r="B45" s="66"/>
      <c r="C45" s="66"/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151" t="s">
        <v>87</v>
      </c>
      <c r="AE45" s="151"/>
      <c r="AF45" s="151"/>
      <c r="AG45" s="151"/>
      <c r="AH45" s="151"/>
      <c r="AI45" s="151"/>
      <c r="AJ45" s="151"/>
      <c r="AK45" s="151"/>
      <c r="AL45" s="151"/>
      <c r="AM45" s="151"/>
      <c r="AN45" s="151"/>
      <c r="AO45" s="151"/>
      <c r="AP45" s="151"/>
      <c r="AQ45" s="151"/>
      <c r="AR45" s="151"/>
      <c r="AS45" s="151"/>
      <c r="AT45" s="151"/>
      <c r="AU45" s="151"/>
      <c r="AV45" s="76">
        <f>AV56</f>
        <v>2625200</v>
      </c>
      <c r="AW45" s="76"/>
      <c r="AX45" s="76"/>
      <c r="AY45" s="76"/>
      <c r="AZ45" s="76"/>
      <c r="BA45" s="76"/>
      <c r="BB45" s="76"/>
      <c r="BC45" s="76"/>
      <c r="BD45" s="76"/>
      <c r="BE45" s="76"/>
      <c r="BF45" s="76"/>
      <c r="BG45" s="76"/>
      <c r="BH45" s="76"/>
      <c r="BI45" s="76"/>
      <c r="BJ45" s="76">
        <f>BJ56</f>
        <v>2535325.41</v>
      </c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23">
        <f t="shared" si="1"/>
        <v>89874.58999999985</v>
      </c>
    </row>
    <row r="46" spans="1:75" ht="12.75">
      <c r="A46" s="65" t="s">
        <v>52</v>
      </c>
      <c r="B46" s="66"/>
      <c r="C46" s="66"/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151" t="s">
        <v>88</v>
      </c>
      <c r="AE46" s="151"/>
      <c r="AF46" s="151"/>
      <c r="AG46" s="151"/>
      <c r="AH46" s="151"/>
      <c r="AI46" s="151"/>
      <c r="AJ46" s="151"/>
      <c r="AK46" s="151"/>
      <c r="AL46" s="151"/>
      <c r="AM46" s="151"/>
      <c r="AN46" s="151"/>
      <c r="AO46" s="151"/>
      <c r="AP46" s="151"/>
      <c r="AQ46" s="151"/>
      <c r="AR46" s="151"/>
      <c r="AS46" s="151"/>
      <c r="AT46" s="151"/>
      <c r="AU46" s="151"/>
      <c r="AV46" s="76">
        <f>AV58+AV68</f>
        <v>182100</v>
      </c>
      <c r="AW46" s="76"/>
      <c r="AX46" s="76"/>
      <c r="AY46" s="76"/>
      <c r="AZ46" s="76"/>
      <c r="BA46" s="76"/>
      <c r="BB46" s="76"/>
      <c r="BC46" s="76"/>
      <c r="BD46" s="76"/>
      <c r="BE46" s="76"/>
      <c r="BF46" s="76"/>
      <c r="BG46" s="76"/>
      <c r="BH46" s="76"/>
      <c r="BI46" s="76"/>
      <c r="BJ46" s="76">
        <f>BJ58+BJ68</f>
        <v>182097.04</v>
      </c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23">
        <f t="shared" si="1"/>
        <v>2.959999999991851</v>
      </c>
    </row>
    <row r="47" spans="1:75" ht="12.75">
      <c r="A47" s="65" t="s">
        <v>168</v>
      </c>
      <c r="B47" s="66"/>
      <c r="C47" s="66"/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151" t="s">
        <v>167</v>
      </c>
      <c r="AE47" s="151"/>
      <c r="AF47" s="151"/>
      <c r="AG47" s="151"/>
      <c r="AH47" s="151"/>
      <c r="AI47" s="151"/>
      <c r="AJ47" s="151"/>
      <c r="AK47" s="151"/>
      <c r="AL47" s="151"/>
      <c r="AM47" s="151"/>
      <c r="AN47" s="151"/>
      <c r="AO47" s="151"/>
      <c r="AP47" s="151"/>
      <c r="AQ47" s="151"/>
      <c r="AR47" s="151"/>
      <c r="AS47" s="151"/>
      <c r="AT47" s="151"/>
      <c r="AU47" s="151"/>
      <c r="AV47" s="76">
        <f>AV59</f>
        <v>6000</v>
      </c>
      <c r="AW47" s="76"/>
      <c r="AX47" s="76"/>
      <c r="AY47" s="76"/>
      <c r="AZ47" s="76"/>
      <c r="BA47" s="76"/>
      <c r="BB47" s="76"/>
      <c r="BC47" s="76"/>
      <c r="BD47" s="76"/>
      <c r="BE47" s="76"/>
      <c r="BF47" s="76"/>
      <c r="BG47" s="76"/>
      <c r="BH47" s="76"/>
      <c r="BI47" s="76"/>
      <c r="BJ47" s="76">
        <f>BJ59</f>
        <v>4650</v>
      </c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23">
        <f>AV47-BJ47</f>
        <v>1350</v>
      </c>
    </row>
    <row r="48" spans="1:75" ht="25.5" customHeight="1">
      <c r="A48" s="65" t="s">
        <v>55</v>
      </c>
      <c r="B48" s="66"/>
      <c r="C48" s="66"/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151" t="s">
        <v>89</v>
      </c>
      <c r="AE48" s="151"/>
      <c r="AF48" s="151"/>
      <c r="AG48" s="151"/>
      <c r="AH48" s="151"/>
      <c r="AI48" s="151"/>
      <c r="AJ48" s="151"/>
      <c r="AK48" s="151"/>
      <c r="AL48" s="151"/>
      <c r="AM48" s="151"/>
      <c r="AN48" s="151"/>
      <c r="AO48" s="151"/>
      <c r="AP48" s="151"/>
      <c r="AQ48" s="151"/>
      <c r="AR48" s="151"/>
      <c r="AS48" s="151"/>
      <c r="AT48" s="151"/>
      <c r="AU48" s="151"/>
      <c r="AV48" s="76">
        <f>AV60</f>
        <v>89400</v>
      </c>
      <c r="AW48" s="76"/>
      <c r="AX48" s="76"/>
      <c r="AY48" s="76"/>
      <c r="AZ48" s="76"/>
      <c r="BA48" s="76"/>
      <c r="BB48" s="76"/>
      <c r="BC48" s="76"/>
      <c r="BD48" s="76"/>
      <c r="BE48" s="76"/>
      <c r="BF48" s="76"/>
      <c r="BG48" s="76"/>
      <c r="BH48" s="76"/>
      <c r="BI48" s="76"/>
      <c r="BJ48" s="76">
        <f>BJ60</f>
        <v>89380</v>
      </c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23">
        <f t="shared" si="1"/>
        <v>20</v>
      </c>
    </row>
    <row r="49" spans="1:75" ht="12.75">
      <c r="A49" s="65" t="s">
        <v>56</v>
      </c>
      <c r="B49" s="66"/>
      <c r="C49" s="66"/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151" t="s">
        <v>90</v>
      </c>
      <c r="AE49" s="151"/>
      <c r="AF49" s="151"/>
      <c r="AG49" s="151"/>
      <c r="AH49" s="151"/>
      <c r="AI49" s="151"/>
      <c r="AJ49" s="151"/>
      <c r="AK49" s="151"/>
      <c r="AL49" s="151"/>
      <c r="AM49" s="151"/>
      <c r="AN49" s="151"/>
      <c r="AO49" s="151"/>
      <c r="AP49" s="151"/>
      <c r="AQ49" s="151"/>
      <c r="AR49" s="151"/>
      <c r="AS49" s="151"/>
      <c r="AT49" s="151"/>
      <c r="AU49" s="151"/>
      <c r="AV49" s="76">
        <f>AV61</f>
        <v>863900</v>
      </c>
      <c r="AW49" s="76"/>
      <c r="AX49" s="76"/>
      <c r="AY49" s="76"/>
      <c r="AZ49" s="76"/>
      <c r="BA49" s="76"/>
      <c r="BB49" s="76"/>
      <c r="BC49" s="76"/>
      <c r="BD49" s="76"/>
      <c r="BE49" s="76"/>
      <c r="BF49" s="76"/>
      <c r="BG49" s="76"/>
      <c r="BH49" s="76"/>
      <c r="BI49" s="76"/>
      <c r="BJ49" s="76">
        <f>BJ61</f>
        <v>863841.48</v>
      </c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23">
        <f t="shared" si="1"/>
        <v>58.52000000001863</v>
      </c>
    </row>
    <row r="50" spans="1:75" ht="12.75">
      <c r="A50" s="65" t="s">
        <v>57</v>
      </c>
      <c r="B50" s="66"/>
      <c r="C50" s="66"/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151" t="s">
        <v>91</v>
      </c>
      <c r="AE50" s="151"/>
      <c r="AF50" s="151"/>
      <c r="AG50" s="151"/>
      <c r="AH50" s="151"/>
      <c r="AI50" s="151"/>
      <c r="AJ50" s="151"/>
      <c r="AK50" s="151"/>
      <c r="AL50" s="151"/>
      <c r="AM50" s="151"/>
      <c r="AN50" s="151"/>
      <c r="AO50" s="151"/>
      <c r="AP50" s="151"/>
      <c r="AQ50" s="151"/>
      <c r="AR50" s="151"/>
      <c r="AS50" s="151"/>
      <c r="AT50" s="151"/>
      <c r="AU50" s="151"/>
      <c r="AV50" s="76">
        <f>AV66+AV62</f>
        <v>800</v>
      </c>
      <c r="AW50" s="76"/>
      <c r="AX50" s="76"/>
      <c r="AY50" s="76"/>
      <c r="AZ50" s="76"/>
      <c r="BA50" s="76"/>
      <c r="BB50" s="76"/>
      <c r="BC50" s="76"/>
      <c r="BD50" s="76"/>
      <c r="BE50" s="76"/>
      <c r="BF50" s="76"/>
      <c r="BG50" s="76"/>
      <c r="BH50" s="76"/>
      <c r="BI50" s="76"/>
      <c r="BJ50" s="76">
        <f>BJ66+BJ62</f>
        <v>694.72</v>
      </c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23">
        <f t="shared" si="1"/>
        <v>105.27999999999997</v>
      </c>
    </row>
    <row r="51" spans="1:75" ht="27.75" customHeight="1">
      <c r="A51" s="65" t="s">
        <v>58</v>
      </c>
      <c r="B51" s="66"/>
      <c r="C51" s="66"/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151" t="s">
        <v>92</v>
      </c>
      <c r="AE51" s="151"/>
      <c r="AF51" s="151"/>
      <c r="AG51" s="151"/>
      <c r="AH51" s="151"/>
      <c r="AI51" s="151"/>
      <c r="AJ51" s="151"/>
      <c r="AK51" s="151"/>
      <c r="AL51" s="151"/>
      <c r="AM51" s="151"/>
      <c r="AN51" s="151"/>
      <c r="AO51" s="151"/>
      <c r="AP51" s="151"/>
      <c r="AQ51" s="151"/>
      <c r="AR51" s="151"/>
      <c r="AS51" s="151"/>
      <c r="AT51" s="151"/>
      <c r="AU51" s="151"/>
      <c r="AV51" s="76">
        <f>AV63</f>
        <v>26600</v>
      </c>
      <c r="AW51" s="76"/>
      <c r="AX51" s="76"/>
      <c r="AY51" s="76"/>
      <c r="AZ51" s="76"/>
      <c r="BA51" s="76"/>
      <c r="BB51" s="76"/>
      <c r="BC51" s="76"/>
      <c r="BD51" s="76"/>
      <c r="BE51" s="76"/>
      <c r="BF51" s="76"/>
      <c r="BG51" s="76"/>
      <c r="BH51" s="76"/>
      <c r="BI51" s="76"/>
      <c r="BJ51" s="76">
        <f>BJ63</f>
        <v>4690</v>
      </c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23">
        <f t="shared" si="1"/>
        <v>21910</v>
      </c>
    </row>
    <row r="52" spans="1:75" ht="28.5" customHeight="1">
      <c r="A52" s="65" t="s">
        <v>59</v>
      </c>
      <c r="B52" s="66"/>
      <c r="C52" s="66"/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151" t="s">
        <v>93</v>
      </c>
      <c r="AE52" s="151"/>
      <c r="AF52" s="151"/>
      <c r="AG52" s="151"/>
      <c r="AH52" s="151"/>
      <c r="AI52" s="151"/>
      <c r="AJ52" s="151"/>
      <c r="AK52" s="151"/>
      <c r="AL52" s="151"/>
      <c r="AM52" s="151"/>
      <c r="AN52" s="151"/>
      <c r="AO52" s="151"/>
      <c r="AP52" s="151"/>
      <c r="AQ52" s="151"/>
      <c r="AR52" s="151"/>
      <c r="AS52" s="151"/>
      <c r="AT52" s="151"/>
      <c r="AU52" s="151"/>
      <c r="AV52" s="76">
        <f>AV64</f>
        <v>168500</v>
      </c>
      <c r="AW52" s="76"/>
      <c r="AX52" s="76"/>
      <c r="AY52" s="76"/>
      <c r="AZ52" s="76"/>
      <c r="BA52" s="76"/>
      <c r="BB52" s="76"/>
      <c r="BC52" s="76"/>
      <c r="BD52" s="76"/>
      <c r="BE52" s="76"/>
      <c r="BF52" s="76"/>
      <c r="BG52" s="76"/>
      <c r="BH52" s="76"/>
      <c r="BI52" s="76"/>
      <c r="BJ52" s="76">
        <f>BJ64</f>
        <v>168468.78</v>
      </c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23">
        <f t="shared" si="1"/>
        <v>31.220000000001164</v>
      </c>
    </row>
    <row r="53" spans="1:75" ht="52.5" customHeight="1">
      <c r="A53" s="146" t="s">
        <v>48</v>
      </c>
      <c r="B53" s="147"/>
      <c r="C53" s="147"/>
      <c r="D53" s="147"/>
      <c r="E53" s="147"/>
      <c r="F53" s="147"/>
      <c r="G53" s="147"/>
      <c r="H53" s="147"/>
      <c r="I53" s="147"/>
      <c r="J53" s="147"/>
      <c r="K53" s="147"/>
      <c r="L53" s="147"/>
      <c r="M53" s="147"/>
      <c r="N53" s="147"/>
      <c r="O53" s="147"/>
      <c r="P53" s="147"/>
      <c r="Q53" s="147"/>
      <c r="R53" s="147"/>
      <c r="S53" s="147"/>
      <c r="T53" s="147"/>
      <c r="U53" s="147"/>
      <c r="V53" s="147"/>
      <c r="W53" s="147"/>
      <c r="X53" s="147"/>
      <c r="Y53" s="147"/>
      <c r="Z53" s="147"/>
      <c r="AA53" s="147"/>
      <c r="AB53" s="147"/>
      <c r="AC53" s="147"/>
      <c r="AD53" s="148" t="s">
        <v>94</v>
      </c>
      <c r="AE53" s="148"/>
      <c r="AF53" s="148"/>
      <c r="AG53" s="148"/>
      <c r="AH53" s="148"/>
      <c r="AI53" s="148"/>
      <c r="AJ53" s="148"/>
      <c r="AK53" s="148"/>
      <c r="AL53" s="148"/>
      <c r="AM53" s="148"/>
      <c r="AN53" s="148"/>
      <c r="AO53" s="148"/>
      <c r="AP53" s="148"/>
      <c r="AQ53" s="148"/>
      <c r="AR53" s="148"/>
      <c r="AS53" s="148"/>
      <c r="AT53" s="148"/>
      <c r="AU53" s="148"/>
      <c r="AV53" s="160">
        <f>AV54+AV57+AV65+AV67</f>
        <v>13738000</v>
      </c>
      <c r="AW53" s="160"/>
      <c r="AX53" s="160"/>
      <c r="AY53" s="160"/>
      <c r="AZ53" s="160"/>
      <c r="BA53" s="160"/>
      <c r="BB53" s="160"/>
      <c r="BC53" s="160"/>
      <c r="BD53" s="160"/>
      <c r="BE53" s="160"/>
      <c r="BF53" s="160"/>
      <c r="BG53" s="160"/>
      <c r="BH53" s="160"/>
      <c r="BI53" s="160"/>
      <c r="BJ53" s="160">
        <f>BJ54+BJ57+BJ65+BJ67</f>
        <v>13251616.82</v>
      </c>
      <c r="BK53" s="160"/>
      <c r="BL53" s="160"/>
      <c r="BM53" s="160"/>
      <c r="BN53" s="160"/>
      <c r="BO53" s="160"/>
      <c r="BP53" s="160"/>
      <c r="BQ53" s="160"/>
      <c r="BR53" s="160"/>
      <c r="BS53" s="160"/>
      <c r="BT53" s="160"/>
      <c r="BU53" s="160"/>
      <c r="BV53" s="160"/>
      <c r="BW53" s="22">
        <f t="shared" si="1"/>
        <v>486383.1799999997</v>
      </c>
    </row>
    <row r="54" spans="1:75" ht="31.5" customHeight="1">
      <c r="A54" s="146" t="s">
        <v>209</v>
      </c>
      <c r="B54" s="147"/>
      <c r="C54" s="147"/>
      <c r="D54" s="147"/>
      <c r="E54" s="147"/>
      <c r="F54" s="147"/>
      <c r="G54" s="147"/>
      <c r="H54" s="147"/>
      <c r="I54" s="147"/>
      <c r="J54" s="147"/>
      <c r="K54" s="147"/>
      <c r="L54" s="147"/>
      <c r="M54" s="147"/>
      <c r="N54" s="147"/>
      <c r="O54" s="147"/>
      <c r="P54" s="147"/>
      <c r="Q54" s="147"/>
      <c r="R54" s="147"/>
      <c r="S54" s="147"/>
      <c r="T54" s="147"/>
      <c r="U54" s="147"/>
      <c r="V54" s="147"/>
      <c r="W54" s="147"/>
      <c r="X54" s="147"/>
      <c r="Y54" s="147"/>
      <c r="Z54" s="147"/>
      <c r="AA54" s="147"/>
      <c r="AB54" s="147"/>
      <c r="AC54" s="147"/>
      <c r="AD54" s="148" t="s">
        <v>227</v>
      </c>
      <c r="AE54" s="148"/>
      <c r="AF54" s="148"/>
      <c r="AG54" s="148"/>
      <c r="AH54" s="148"/>
      <c r="AI54" s="148"/>
      <c r="AJ54" s="148"/>
      <c r="AK54" s="148"/>
      <c r="AL54" s="148"/>
      <c r="AM54" s="148"/>
      <c r="AN54" s="148"/>
      <c r="AO54" s="148"/>
      <c r="AP54" s="148"/>
      <c r="AQ54" s="148"/>
      <c r="AR54" s="148"/>
      <c r="AS54" s="148"/>
      <c r="AT54" s="148"/>
      <c r="AU54" s="148"/>
      <c r="AV54" s="160">
        <f>AV55+AV56</f>
        <v>12400700</v>
      </c>
      <c r="AW54" s="160"/>
      <c r="AX54" s="160"/>
      <c r="AY54" s="160"/>
      <c r="AZ54" s="160"/>
      <c r="BA54" s="160"/>
      <c r="BB54" s="160"/>
      <c r="BC54" s="160"/>
      <c r="BD54" s="160"/>
      <c r="BE54" s="160"/>
      <c r="BF54" s="160"/>
      <c r="BG54" s="160"/>
      <c r="BH54" s="160"/>
      <c r="BI54" s="160"/>
      <c r="BJ54" s="160">
        <f>BJ55+BJ56</f>
        <v>11937794.8</v>
      </c>
      <c r="BK54" s="160"/>
      <c r="BL54" s="160"/>
      <c r="BM54" s="160"/>
      <c r="BN54" s="160"/>
      <c r="BO54" s="160"/>
      <c r="BP54" s="160"/>
      <c r="BQ54" s="160"/>
      <c r="BR54" s="160"/>
      <c r="BS54" s="160"/>
      <c r="BT54" s="160"/>
      <c r="BU54" s="160"/>
      <c r="BV54" s="160"/>
      <c r="BW54" s="22">
        <f t="shared" si="1"/>
        <v>462905.19999999925</v>
      </c>
    </row>
    <row r="55" spans="1:75" ht="12.75">
      <c r="A55" s="65" t="s">
        <v>49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151" t="s">
        <v>229</v>
      </c>
      <c r="AE55" s="151"/>
      <c r="AF55" s="151"/>
      <c r="AG55" s="151"/>
      <c r="AH55" s="151"/>
      <c r="AI55" s="151"/>
      <c r="AJ55" s="151"/>
      <c r="AK55" s="151"/>
      <c r="AL55" s="151"/>
      <c r="AM55" s="151"/>
      <c r="AN55" s="151"/>
      <c r="AO55" s="151"/>
      <c r="AP55" s="151"/>
      <c r="AQ55" s="151"/>
      <c r="AR55" s="151"/>
      <c r="AS55" s="151"/>
      <c r="AT55" s="151"/>
      <c r="AU55" s="151"/>
      <c r="AV55" s="76">
        <v>9775500</v>
      </c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>
        <v>9402469.39</v>
      </c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23">
        <f t="shared" si="1"/>
        <v>373030.6099999994</v>
      </c>
    </row>
    <row r="56" spans="1:75" ht="24" customHeight="1">
      <c r="A56" s="65" t="s">
        <v>50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151" t="s">
        <v>230</v>
      </c>
      <c r="AE56" s="151"/>
      <c r="AF56" s="151"/>
      <c r="AG56" s="151"/>
      <c r="AH56" s="151"/>
      <c r="AI56" s="151"/>
      <c r="AJ56" s="151"/>
      <c r="AK56" s="151"/>
      <c r="AL56" s="151"/>
      <c r="AM56" s="151"/>
      <c r="AN56" s="151"/>
      <c r="AO56" s="151"/>
      <c r="AP56" s="151"/>
      <c r="AQ56" s="151"/>
      <c r="AR56" s="151"/>
      <c r="AS56" s="151"/>
      <c r="AT56" s="151"/>
      <c r="AU56" s="151"/>
      <c r="AV56" s="76">
        <v>2625200</v>
      </c>
      <c r="AW56" s="76"/>
      <c r="AX56" s="76"/>
      <c r="AY56" s="76"/>
      <c r="AZ56" s="76"/>
      <c r="BA56" s="76"/>
      <c r="BB56" s="76"/>
      <c r="BC56" s="76"/>
      <c r="BD56" s="76"/>
      <c r="BE56" s="76"/>
      <c r="BF56" s="76"/>
      <c r="BG56" s="76"/>
      <c r="BH56" s="76"/>
      <c r="BI56" s="76"/>
      <c r="BJ56" s="76">
        <v>2535325.41</v>
      </c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23">
        <f t="shared" si="1"/>
        <v>89874.58999999985</v>
      </c>
    </row>
    <row r="57" spans="1:75" ht="36" customHeight="1">
      <c r="A57" s="146" t="s">
        <v>216</v>
      </c>
      <c r="B57" s="147"/>
      <c r="C57" s="147"/>
      <c r="D57" s="147"/>
      <c r="E57" s="147"/>
      <c r="F57" s="147"/>
      <c r="G57" s="147"/>
      <c r="H57" s="147"/>
      <c r="I57" s="147"/>
      <c r="J57" s="147"/>
      <c r="K57" s="147"/>
      <c r="L57" s="147"/>
      <c r="M57" s="147"/>
      <c r="N57" s="147"/>
      <c r="O57" s="147"/>
      <c r="P57" s="147"/>
      <c r="Q57" s="147"/>
      <c r="R57" s="147"/>
      <c r="S57" s="147"/>
      <c r="T57" s="147"/>
      <c r="U57" s="147"/>
      <c r="V57" s="147"/>
      <c r="W57" s="147"/>
      <c r="X57" s="147"/>
      <c r="Y57" s="147"/>
      <c r="Z57" s="147"/>
      <c r="AA57" s="147"/>
      <c r="AB57" s="147"/>
      <c r="AC57" s="147"/>
      <c r="AD57" s="148" t="s">
        <v>228</v>
      </c>
      <c r="AE57" s="148"/>
      <c r="AF57" s="148"/>
      <c r="AG57" s="148"/>
      <c r="AH57" s="148"/>
      <c r="AI57" s="148"/>
      <c r="AJ57" s="148"/>
      <c r="AK57" s="148"/>
      <c r="AL57" s="148"/>
      <c r="AM57" s="148"/>
      <c r="AN57" s="148"/>
      <c r="AO57" s="148"/>
      <c r="AP57" s="148"/>
      <c r="AQ57" s="148"/>
      <c r="AR57" s="148"/>
      <c r="AS57" s="148"/>
      <c r="AT57" s="148"/>
      <c r="AU57" s="148"/>
      <c r="AV57" s="160">
        <f>AV58+AV59+AV60+AV61+AV63+AV64+AV62</f>
        <v>1331000</v>
      </c>
      <c r="AW57" s="160"/>
      <c r="AX57" s="160"/>
      <c r="AY57" s="160"/>
      <c r="AZ57" s="160"/>
      <c r="BA57" s="160"/>
      <c r="BB57" s="160"/>
      <c r="BC57" s="160"/>
      <c r="BD57" s="160"/>
      <c r="BE57" s="160"/>
      <c r="BF57" s="160"/>
      <c r="BG57" s="160"/>
      <c r="BH57" s="160"/>
      <c r="BI57" s="160"/>
      <c r="BJ57" s="160">
        <f>BJ58+BJ59+BJ60+BJ61+BJ63+BJ64+BJ62</f>
        <v>1307531.02</v>
      </c>
      <c r="BK57" s="160"/>
      <c r="BL57" s="160"/>
      <c r="BM57" s="160"/>
      <c r="BN57" s="160"/>
      <c r="BO57" s="160"/>
      <c r="BP57" s="160"/>
      <c r="BQ57" s="160"/>
      <c r="BR57" s="160"/>
      <c r="BS57" s="160"/>
      <c r="BT57" s="160"/>
      <c r="BU57" s="160"/>
      <c r="BV57" s="160"/>
      <c r="BW57" s="21">
        <f t="shared" si="1"/>
        <v>23468.97999999998</v>
      </c>
    </row>
    <row r="58" spans="1:75" ht="12.75">
      <c r="A58" s="65" t="s">
        <v>52</v>
      </c>
      <c r="B58" s="66"/>
      <c r="C58" s="66"/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151" t="s">
        <v>231</v>
      </c>
      <c r="AE58" s="151"/>
      <c r="AF58" s="151"/>
      <c r="AG58" s="151"/>
      <c r="AH58" s="151"/>
      <c r="AI58" s="151"/>
      <c r="AJ58" s="151"/>
      <c r="AK58" s="151"/>
      <c r="AL58" s="151"/>
      <c r="AM58" s="151"/>
      <c r="AN58" s="151"/>
      <c r="AO58" s="151"/>
      <c r="AP58" s="151"/>
      <c r="AQ58" s="151"/>
      <c r="AR58" s="151"/>
      <c r="AS58" s="151"/>
      <c r="AT58" s="151"/>
      <c r="AU58" s="151"/>
      <c r="AV58" s="76">
        <v>176500</v>
      </c>
      <c r="AW58" s="76"/>
      <c r="AX58" s="76"/>
      <c r="AY58" s="76"/>
      <c r="AZ58" s="76"/>
      <c r="BA58" s="76"/>
      <c r="BB58" s="76"/>
      <c r="BC58" s="76"/>
      <c r="BD58" s="76"/>
      <c r="BE58" s="76"/>
      <c r="BF58" s="76"/>
      <c r="BG58" s="76"/>
      <c r="BH58" s="76"/>
      <c r="BI58" s="76"/>
      <c r="BJ58" s="76">
        <v>176497.04</v>
      </c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23">
        <f t="shared" si="1"/>
        <v>2.959999999991851</v>
      </c>
    </row>
    <row r="59" spans="1:75" ht="12.75">
      <c r="A59" s="65" t="s">
        <v>168</v>
      </c>
      <c r="B59" s="66"/>
      <c r="C59" s="66"/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151" t="s">
        <v>232</v>
      </c>
      <c r="AE59" s="151"/>
      <c r="AF59" s="151"/>
      <c r="AG59" s="151"/>
      <c r="AH59" s="151"/>
      <c r="AI59" s="151"/>
      <c r="AJ59" s="151"/>
      <c r="AK59" s="151"/>
      <c r="AL59" s="151"/>
      <c r="AM59" s="151"/>
      <c r="AN59" s="151"/>
      <c r="AO59" s="151"/>
      <c r="AP59" s="151"/>
      <c r="AQ59" s="151"/>
      <c r="AR59" s="151"/>
      <c r="AS59" s="151"/>
      <c r="AT59" s="151"/>
      <c r="AU59" s="151"/>
      <c r="AV59" s="76">
        <v>6000</v>
      </c>
      <c r="AW59" s="76"/>
      <c r="AX59" s="76"/>
      <c r="AY59" s="76"/>
      <c r="AZ59" s="76"/>
      <c r="BA59" s="76"/>
      <c r="BB59" s="76"/>
      <c r="BC59" s="76"/>
      <c r="BD59" s="76"/>
      <c r="BE59" s="76"/>
      <c r="BF59" s="76"/>
      <c r="BG59" s="76"/>
      <c r="BH59" s="76"/>
      <c r="BI59" s="76"/>
      <c r="BJ59" s="76">
        <v>4650</v>
      </c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23">
        <f>AV59-BJ59</f>
        <v>1350</v>
      </c>
    </row>
    <row r="60" spans="1:75" ht="29.25" customHeight="1">
      <c r="A60" s="65" t="s">
        <v>55</v>
      </c>
      <c r="B60" s="66"/>
      <c r="C60" s="66"/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151" t="s">
        <v>233</v>
      </c>
      <c r="AE60" s="151"/>
      <c r="AF60" s="151"/>
      <c r="AG60" s="151"/>
      <c r="AH60" s="151"/>
      <c r="AI60" s="151"/>
      <c r="AJ60" s="151"/>
      <c r="AK60" s="151"/>
      <c r="AL60" s="151"/>
      <c r="AM60" s="151"/>
      <c r="AN60" s="151"/>
      <c r="AO60" s="151"/>
      <c r="AP60" s="151"/>
      <c r="AQ60" s="151"/>
      <c r="AR60" s="151"/>
      <c r="AS60" s="151"/>
      <c r="AT60" s="151"/>
      <c r="AU60" s="151"/>
      <c r="AV60" s="76">
        <v>89400</v>
      </c>
      <c r="AW60" s="76"/>
      <c r="AX60" s="76"/>
      <c r="AY60" s="76"/>
      <c r="AZ60" s="76"/>
      <c r="BA60" s="76"/>
      <c r="BB60" s="76"/>
      <c r="BC60" s="76"/>
      <c r="BD60" s="76"/>
      <c r="BE60" s="76"/>
      <c r="BF60" s="76"/>
      <c r="BG60" s="76"/>
      <c r="BH60" s="76"/>
      <c r="BI60" s="76"/>
      <c r="BJ60" s="76">
        <v>89380</v>
      </c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23">
        <f t="shared" si="1"/>
        <v>20</v>
      </c>
    </row>
    <row r="61" spans="1:75" ht="12.75">
      <c r="A61" s="65" t="s">
        <v>56</v>
      </c>
      <c r="B61" s="66"/>
      <c r="C61" s="66"/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151" t="s">
        <v>234</v>
      </c>
      <c r="AE61" s="151"/>
      <c r="AF61" s="151"/>
      <c r="AG61" s="151"/>
      <c r="AH61" s="151"/>
      <c r="AI61" s="151"/>
      <c r="AJ61" s="151"/>
      <c r="AK61" s="151"/>
      <c r="AL61" s="151"/>
      <c r="AM61" s="151"/>
      <c r="AN61" s="151"/>
      <c r="AO61" s="151"/>
      <c r="AP61" s="151"/>
      <c r="AQ61" s="151"/>
      <c r="AR61" s="151"/>
      <c r="AS61" s="151"/>
      <c r="AT61" s="151"/>
      <c r="AU61" s="151"/>
      <c r="AV61" s="76">
        <v>863900</v>
      </c>
      <c r="AW61" s="76"/>
      <c r="AX61" s="76"/>
      <c r="AY61" s="76"/>
      <c r="AZ61" s="76"/>
      <c r="BA61" s="76"/>
      <c r="BB61" s="76"/>
      <c r="BC61" s="76"/>
      <c r="BD61" s="76"/>
      <c r="BE61" s="76"/>
      <c r="BF61" s="76"/>
      <c r="BG61" s="76"/>
      <c r="BH61" s="76"/>
      <c r="BI61" s="76"/>
      <c r="BJ61" s="76">
        <v>863841.48</v>
      </c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23">
        <f t="shared" si="1"/>
        <v>58.52000000001863</v>
      </c>
    </row>
    <row r="62" spans="1:75" ht="12.75">
      <c r="A62" s="65" t="s">
        <v>57</v>
      </c>
      <c r="B62" s="66"/>
      <c r="C62" s="66"/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151" t="s">
        <v>321</v>
      </c>
      <c r="AE62" s="151"/>
      <c r="AF62" s="151"/>
      <c r="AG62" s="151"/>
      <c r="AH62" s="151"/>
      <c r="AI62" s="151"/>
      <c r="AJ62" s="151"/>
      <c r="AK62" s="151"/>
      <c r="AL62" s="151"/>
      <c r="AM62" s="151"/>
      <c r="AN62" s="151"/>
      <c r="AO62" s="151"/>
      <c r="AP62" s="151"/>
      <c r="AQ62" s="151"/>
      <c r="AR62" s="151"/>
      <c r="AS62" s="151"/>
      <c r="AT62" s="151"/>
      <c r="AU62" s="151"/>
      <c r="AV62" s="76">
        <v>100</v>
      </c>
      <c r="AW62" s="76"/>
      <c r="AX62" s="76"/>
      <c r="AY62" s="76"/>
      <c r="AZ62" s="76"/>
      <c r="BA62" s="76"/>
      <c r="BB62" s="76"/>
      <c r="BC62" s="76"/>
      <c r="BD62" s="76"/>
      <c r="BE62" s="76"/>
      <c r="BF62" s="76"/>
      <c r="BG62" s="76"/>
      <c r="BH62" s="76"/>
      <c r="BI62" s="76"/>
      <c r="BJ62" s="76">
        <v>3.72</v>
      </c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23">
        <f>AV62-BJ62</f>
        <v>96.28</v>
      </c>
    </row>
    <row r="63" spans="1:75" ht="24.75" customHeight="1">
      <c r="A63" s="65" t="s">
        <v>58</v>
      </c>
      <c r="B63" s="66"/>
      <c r="C63" s="66"/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151" t="s">
        <v>235</v>
      </c>
      <c r="AE63" s="151"/>
      <c r="AF63" s="151"/>
      <c r="AG63" s="151"/>
      <c r="AH63" s="151"/>
      <c r="AI63" s="151"/>
      <c r="AJ63" s="151"/>
      <c r="AK63" s="151"/>
      <c r="AL63" s="151"/>
      <c r="AM63" s="151"/>
      <c r="AN63" s="151"/>
      <c r="AO63" s="151"/>
      <c r="AP63" s="151"/>
      <c r="AQ63" s="151"/>
      <c r="AR63" s="151"/>
      <c r="AS63" s="151"/>
      <c r="AT63" s="151"/>
      <c r="AU63" s="151"/>
      <c r="AV63" s="76">
        <v>26600</v>
      </c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>
        <v>4690</v>
      </c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23">
        <f t="shared" si="1"/>
        <v>21910</v>
      </c>
    </row>
    <row r="64" spans="1:75" ht="26.25" customHeight="1">
      <c r="A64" s="65" t="s">
        <v>59</v>
      </c>
      <c r="B64" s="66"/>
      <c r="C64" s="66"/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151" t="s">
        <v>236</v>
      </c>
      <c r="AE64" s="151"/>
      <c r="AF64" s="151"/>
      <c r="AG64" s="151"/>
      <c r="AH64" s="151"/>
      <c r="AI64" s="151"/>
      <c r="AJ64" s="151"/>
      <c r="AK64" s="151"/>
      <c r="AL64" s="151"/>
      <c r="AM64" s="151"/>
      <c r="AN64" s="151"/>
      <c r="AO64" s="151"/>
      <c r="AP64" s="151"/>
      <c r="AQ64" s="151"/>
      <c r="AR64" s="151"/>
      <c r="AS64" s="151"/>
      <c r="AT64" s="151"/>
      <c r="AU64" s="151"/>
      <c r="AV64" s="76">
        <v>168500</v>
      </c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>
        <v>168468.78</v>
      </c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23">
        <f t="shared" si="1"/>
        <v>31.220000000001164</v>
      </c>
    </row>
    <row r="65" spans="1:75" ht="38.25" customHeight="1">
      <c r="A65" s="146" t="s">
        <v>224</v>
      </c>
      <c r="B65" s="147"/>
      <c r="C65" s="147"/>
      <c r="D65" s="147"/>
      <c r="E65" s="147"/>
      <c r="F65" s="147"/>
      <c r="G65" s="147"/>
      <c r="H65" s="147"/>
      <c r="I65" s="147"/>
      <c r="J65" s="147"/>
      <c r="K65" s="147"/>
      <c r="L65" s="147"/>
      <c r="M65" s="147"/>
      <c r="N65" s="147"/>
      <c r="O65" s="147"/>
      <c r="P65" s="147"/>
      <c r="Q65" s="147"/>
      <c r="R65" s="147"/>
      <c r="S65" s="147"/>
      <c r="T65" s="147"/>
      <c r="U65" s="147"/>
      <c r="V65" s="147"/>
      <c r="W65" s="147"/>
      <c r="X65" s="147"/>
      <c r="Y65" s="147"/>
      <c r="Z65" s="147"/>
      <c r="AA65" s="147"/>
      <c r="AB65" s="147"/>
      <c r="AC65" s="147"/>
      <c r="AD65" s="148" t="s">
        <v>237</v>
      </c>
      <c r="AE65" s="148"/>
      <c r="AF65" s="148"/>
      <c r="AG65" s="148"/>
      <c r="AH65" s="148"/>
      <c r="AI65" s="148"/>
      <c r="AJ65" s="148"/>
      <c r="AK65" s="148"/>
      <c r="AL65" s="148"/>
      <c r="AM65" s="148"/>
      <c r="AN65" s="148"/>
      <c r="AO65" s="148"/>
      <c r="AP65" s="148"/>
      <c r="AQ65" s="148"/>
      <c r="AR65" s="148"/>
      <c r="AS65" s="148"/>
      <c r="AT65" s="148"/>
      <c r="AU65" s="148"/>
      <c r="AV65" s="160">
        <f>AV66</f>
        <v>700</v>
      </c>
      <c r="AW65" s="160"/>
      <c r="AX65" s="160"/>
      <c r="AY65" s="160"/>
      <c r="AZ65" s="160"/>
      <c r="BA65" s="160"/>
      <c r="BB65" s="160"/>
      <c r="BC65" s="160"/>
      <c r="BD65" s="160"/>
      <c r="BE65" s="160"/>
      <c r="BF65" s="160"/>
      <c r="BG65" s="160"/>
      <c r="BH65" s="160"/>
      <c r="BI65" s="160"/>
      <c r="BJ65" s="160">
        <f>BJ66</f>
        <v>691</v>
      </c>
      <c r="BK65" s="160"/>
      <c r="BL65" s="160"/>
      <c r="BM65" s="160"/>
      <c r="BN65" s="160"/>
      <c r="BO65" s="160"/>
      <c r="BP65" s="160"/>
      <c r="BQ65" s="160"/>
      <c r="BR65" s="160"/>
      <c r="BS65" s="160"/>
      <c r="BT65" s="160"/>
      <c r="BU65" s="160"/>
      <c r="BV65" s="160"/>
      <c r="BW65" s="21">
        <f t="shared" si="1"/>
        <v>9</v>
      </c>
    </row>
    <row r="66" spans="1:75" ht="12.75" customHeight="1">
      <c r="A66" s="65" t="s">
        <v>57</v>
      </c>
      <c r="B66" s="66"/>
      <c r="C66" s="66"/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151" t="s">
        <v>238</v>
      </c>
      <c r="AE66" s="151"/>
      <c r="AF66" s="151"/>
      <c r="AG66" s="151"/>
      <c r="AH66" s="151"/>
      <c r="AI66" s="151"/>
      <c r="AJ66" s="151"/>
      <c r="AK66" s="151"/>
      <c r="AL66" s="151"/>
      <c r="AM66" s="151"/>
      <c r="AN66" s="151"/>
      <c r="AO66" s="151"/>
      <c r="AP66" s="151"/>
      <c r="AQ66" s="151"/>
      <c r="AR66" s="151"/>
      <c r="AS66" s="151"/>
      <c r="AT66" s="151"/>
      <c r="AU66" s="151"/>
      <c r="AV66" s="76">
        <v>700</v>
      </c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>
        <v>691</v>
      </c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23">
        <f>AV66-BJ66</f>
        <v>9</v>
      </c>
    </row>
    <row r="67" spans="1:75" ht="37.5" customHeight="1">
      <c r="A67" s="146" t="s">
        <v>299</v>
      </c>
      <c r="B67" s="147"/>
      <c r="C67" s="147"/>
      <c r="D67" s="147"/>
      <c r="E67" s="147"/>
      <c r="F67" s="147"/>
      <c r="G67" s="147"/>
      <c r="H67" s="147"/>
      <c r="I67" s="147"/>
      <c r="J67" s="147"/>
      <c r="K67" s="147"/>
      <c r="L67" s="147"/>
      <c r="M67" s="147"/>
      <c r="N67" s="147"/>
      <c r="O67" s="147"/>
      <c r="P67" s="147"/>
      <c r="Q67" s="147"/>
      <c r="R67" s="147"/>
      <c r="S67" s="147"/>
      <c r="T67" s="147"/>
      <c r="U67" s="147"/>
      <c r="V67" s="147"/>
      <c r="W67" s="147"/>
      <c r="X67" s="147"/>
      <c r="Y67" s="147"/>
      <c r="Z67" s="147"/>
      <c r="AA67" s="147"/>
      <c r="AB67" s="147"/>
      <c r="AC67" s="147"/>
      <c r="AD67" s="148" t="s">
        <v>291</v>
      </c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8"/>
      <c r="AQ67" s="148"/>
      <c r="AR67" s="148"/>
      <c r="AS67" s="148"/>
      <c r="AT67" s="148"/>
      <c r="AU67" s="148"/>
      <c r="AV67" s="160">
        <f>AV68</f>
        <v>5600</v>
      </c>
      <c r="AW67" s="160"/>
      <c r="AX67" s="160"/>
      <c r="AY67" s="160"/>
      <c r="AZ67" s="160"/>
      <c r="BA67" s="160"/>
      <c r="BB67" s="160"/>
      <c r="BC67" s="160"/>
      <c r="BD67" s="160"/>
      <c r="BE67" s="160"/>
      <c r="BF67" s="160"/>
      <c r="BG67" s="160"/>
      <c r="BH67" s="160"/>
      <c r="BI67" s="160"/>
      <c r="BJ67" s="160">
        <f>BJ68</f>
        <v>5600</v>
      </c>
      <c r="BK67" s="160"/>
      <c r="BL67" s="160"/>
      <c r="BM67" s="160"/>
      <c r="BN67" s="160"/>
      <c r="BO67" s="160"/>
      <c r="BP67" s="160"/>
      <c r="BQ67" s="160"/>
      <c r="BR67" s="160"/>
      <c r="BS67" s="160"/>
      <c r="BT67" s="160"/>
      <c r="BU67" s="160"/>
      <c r="BV67" s="160"/>
      <c r="BW67" s="21">
        <f t="shared" si="1"/>
        <v>0</v>
      </c>
    </row>
    <row r="68" spans="1:75" ht="18" customHeight="1">
      <c r="A68" s="65" t="s">
        <v>52</v>
      </c>
      <c r="B68" s="66"/>
      <c r="C68" s="66"/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151" t="s">
        <v>231</v>
      </c>
      <c r="AE68" s="151"/>
      <c r="AF68" s="151"/>
      <c r="AG68" s="151"/>
      <c r="AH68" s="151"/>
      <c r="AI68" s="151"/>
      <c r="AJ68" s="151"/>
      <c r="AK68" s="151"/>
      <c r="AL68" s="151"/>
      <c r="AM68" s="151"/>
      <c r="AN68" s="151"/>
      <c r="AO68" s="151"/>
      <c r="AP68" s="151"/>
      <c r="AQ68" s="151"/>
      <c r="AR68" s="151"/>
      <c r="AS68" s="151"/>
      <c r="AT68" s="151"/>
      <c r="AU68" s="151"/>
      <c r="AV68" s="76">
        <v>5600</v>
      </c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>
        <v>5600</v>
      </c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23">
        <f t="shared" si="1"/>
        <v>0</v>
      </c>
    </row>
    <row r="69" spans="1:75" ht="21.75" customHeight="1">
      <c r="A69" s="168" t="s">
        <v>137</v>
      </c>
      <c r="B69" s="169"/>
      <c r="C69" s="169"/>
      <c r="D69" s="169"/>
      <c r="E69" s="169"/>
      <c r="F69" s="169"/>
      <c r="G69" s="169"/>
      <c r="H69" s="169"/>
      <c r="I69" s="169"/>
      <c r="J69" s="169"/>
      <c r="K69" s="169"/>
      <c r="L69" s="169"/>
      <c r="M69" s="169"/>
      <c r="N69" s="169"/>
      <c r="O69" s="169"/>
      <c r="P69" s="169"/>
      <c r="Q69" s="169"/>
      <c r="R69" s="169"/>
      <c r="S69" s="169"/>
      <c r="T69" s="169"/>
      <c r="U69" s="169"/>
      <c r="V69" s="169"/>
      <c r="W69" s="169"/>
      <c r="X69" s="169"/>
      <c r="Y69" s="169"/>
      <c r="Z69" s="169"/>
      <c r="AA69" s="169"/>
      <c r="AB69" s="169"/>
      <c r="AC69" s="169"/>
      <c r="AD69" s="152" t="s">
        <v>169</v>
      </c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70">
        <f>AV70</f>
        <v>20000</v>
      </c>
      <c r="AW69" s="170"/>
      <c r="AX69" s="170"/>
      <c r="AY69" s="170"/>
      <c r="AZ69" s="170"/>
      <c r="BA69" s="170"/>
      <c r="BB69" s="170"/>
      <c r="BC69" s="170"/>
      <c r="BD69" s="170"/>
      <c r="BE69" s="170"/>
      <c r="BF69" s="170"/>
      <c r="BG69" s="170"/>
      <c r="BH69" s="170"/>
      <c r="BI69" s="170"/>
      <c r="BJ69" s="170">
        <f>BJ70</f>
        <v>0</v>
      </c>
      <c r="BK69" s="170"/>
      <c r="BL69" s="170"/>
      <c r="BM69" s="170"/>
      <c r="BN69" s="170"/>
      <c r="BO69" s="170"/>
      <c r="BP69" s="170"/>
      <c r="BQ69" s="170"/>
      <c r="BR69" s="170"/>
      <c r="BS69" s="170"/>
      <c r="BT69" s="170"/>
      <c r="BU69" s="170"/>
      <c r="BV69" s="170"/>
      <c r="BW69" s="25">
        <f t="shared" si="1"/>
        <v>20000</v>
      </c>
    </row>
    <row r="70" spans="1:75" ht="15.75" customHeight="1">
      <c r="A70" s="65" t="s">
        <v>57</v>
      </c>
      <c r="B70" s="66"/>
      <c r="C70" s="66"/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151" t="s">
        <v>322</v>
      </c>
      <c r="AE70" s="151"/>
      <c r="AF70" s="151"/>
      <c r="AG70" s="151"/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76">
        <v>20000</v>
      </c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>
        <v>0</v>
      </c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26">
        <f t="shared" si="1"/>
        <v>20000</v>
      </c>
    </row>
    <row r="71" spans="1:75" ht="15.75" customHeight="1">
      <c r="A71" s="195" t="s">
        <v>137</v>
      </c>
      <c r="B71" s="196"/>
      <c r="C71" s="196"/>
      <c r="D71" s="196"/>
      <c r="E71" s="196"/>
      <c r="F71" s="196"/>
      <c r="G71" s="196"/>
      <c r="H71" s="196"/>
      <c r="I71" s="196"/>
      <c r="J71" s="196"/>
      <c r="K71" s="196"/>
      <c r="L71" s="196"/>
      <c r="M71" s="196"/>
      <c r="N71" s="196"/>
      <c r="O71" s="196"/>
      <c r="P71" s="196"/>
      <c r="Q71" s="196"/>
      <c r="R71" s="196"/>
      <c r="S71" s="196"/>
      <c r="T71" s="196"/>
      <c r="U71" s="196"/>
      <c r="V71" s="196"/>
      <c r="W71" s="196"/>
      <c r="X71" s="196"/>
      <c r="Y71" s="196"/>
      <c r="Z71" s="196"/>
      <c r="AA71" s="196"/>
      <c r="AB71" s="196"/>
      <c r="AC71" s="196"/>
      <c r="AD71" s="152" t="s">
        <v>170</v>
      </c>
      <c r="AE71" s="152"/>
      <c r="AF71" s="152"/>
      <c r="AG71" s="152"/>
      <c r="AH71" s="152"/>
      <c r="AI71" s="152"/>
      <c r="AJ71" s="152"/>
      <c r="AK71" s="152"/>
      <c r="AL71" s="152"/>
      <c r="AM71" s="152"/>
      <c r="AN71" s="152"/>
      <c r="AO71" s="152"/>
      <c r="AP71" s="152"/>
      <c r="AQ71" s="152"/>
      <c r="AR71" s="152"/>
      <c r="AS71" s="152"/>
      <c r="AT71" s="152"/>
      <c r="AU71" s="152"/>
      <c r="AV71" s="170">
        <f>AV72</f>
        <v>20000</v>
      </c>
      <c r="AW71" s="170"/>
      <c r="AX71" s="170"/>
      <c r="AY71" s="170"/>
      <c r="AZ71" s="170"/>
      <c r="BA71" s="170"/>
      <c r="BB71" s="170"/>
      <c r="BC71" s="170"/>
      <c r="BD71" s="170"/>
      <c r="BE71" s="170"/>
      <c r="BF71" s="170"/>
      <c r="BG71" s="170"/>
      <c r="BH71" s="170"/>
      <c r="BI71" s="170"/>
      <c r="BJ71" s="170">
        <f>BJ72</f>
        <v>0</v>
      </c>
      <c r="BK71" s="170"/>
      <c r="BL71" s="170"/>
      <c r="BM71" s="170"/>
      <c r="BN71" s="170"/>
      <c r="BO71" s="170"/>
      <c r="BP71" s="170"/>
      <c r="BQ71" s="170"/>
      <c r="BR71" s="170"/>
      <c r="BS71" s="170"/>
      <c r="BT71" s="170"/>
      <c r="BU71" s="170"/>
      <c r="BV71" s="170"/>
      <c r="BW71" s="25">
        <f t="shared" si="1"/>
        <v>20000</v>
      </c>
    </row>
    <row r="72" spans="1:75" ht="17.25" customHeight="1">
      <c r="A72" s="146" t="s">
        <v>239</v>
      </c>
      <c r="B72" s="147"/>
      <c r="C72" s="147"/>
      <c r="D72" s="147"/>
      <c r="E72" s="147"/>
      <c r="F72" s="147"/>
      <c r="G72" s="147"/>
      <c r="H72" s="147"/>
      <c r="I72" s="147"/>
      <c r="J72" s="147"/>
      <c r="K72" s="147"/>
      <c r="L72" s="147"/>
      <c r="M72" s="147"/>
      <c r="N72" s="147"/>
      <c r="O72" s="147"/>
      <c r="P72" s="147"/>
      <c r="Q72" s="147"/>
      <c r="R72" s="147"/>
      <c r="S72" s="147"/>
      <c r="T72" s="147"/>
      <c r="U72" s="147"/>
      <c r="V72" s="147"/>
      <c r="W72" s="147"/>
      <c r="X72" s="147"/>
      <c r="Y72" s="147"/>
      <c r="Z72" s="147"/>
      <c r="AA72" s="147"/>
      <c r="AB72" s="147"/>
      <c r="AC72" s="147"/>
      <c r="AD72" s="152" t="s">
        <v>240</v>
      </c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76">
        <f>AV73</f>
        <v>20000</v>
      </c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>
        <f>BJ73</f>
        <v>0</v>
      </c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26">
        <f t="shared" si="1"/>
        <v>20000</v>
      </c>
    </row>
    <row r="73" spans="1:75" ht="16.5" customHeight="1">
      <c r="A73" s="65" t="s">
        <v>57</v>
      </c>
      <c r="B73" s="66"/>
      <c r="C73" s="66"/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151" t="s">
        <v>323</v>
      </c>
      <c r="AE73" s="151"/>
      <c r="AF73" s="151"/>
      <c r="AG73" s="151"/>
      <c r="AH73" s="151"/>
      <c r="AI73" s="151"/>
      <c r="AJ73" s="151"/>
      <c r="AK73" s="151"/>
      <c r="AL73" s="151"/>
      <c r="AM73" s="151"/>
      <c r="AN73" s="151"/>
      <c r="AO73" s="151"/>
      <c r="AP73" s="151"/>
      <c r="AQ73" s="151"/>
      <c r="AR73" s="151"/>
      <c r="AS73" s="151"/>
      <c r="AT73" s="151"/>
      <c r="AU73" s="151"/>
      <c r="AV73" s="76">
        <v>20000</v>
      </c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>
        <v>0</v>
      </c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26">
        <f t="shared" si="1"/>
        <v>20000</v>
      </c>
    </row>
    <row r="74" spans="1:75" ht="45.75" customHeight="1">
      <c r="A74" s="168" t="s">
        <v>61</v>
      </c>
      <c r="B74" s="169"/>
      <c r="C74" s="169"/>
      <c r="D74" s="169"/>
      <c r="E74" s="169"/>
      <c r="F74" s="169"/>
      <c r="G74" s="169"/>
      <c r="H74" s="169"/>
      <c r="I74" s="169"/>
      <c r="J74" s="169"/>
      <c r="K74" s="169"/>
      <c r="L74" s="169"/>
      <c r="M74" s="169"/>
      <c r="N74" s="169"/>
      <c r="O74" s="169"/>
      <c r="P74" s="169"/>
      <c r="Q74" s="169"/>
      <c r="R74" s="169"/>
      <c r="S74" s="169"/>
      <c r="T74" s="169"/>
      <c r="U74" s="169"/>
      <c r="V74" s="169"/>
      <c r="W74" s="169"/>
      <c r="X74" s="169"/>
      <c r="Y74" s="169"/>
      <c r="Z74" s="169"/>
      <c r="AA74" s="169"/>
      <c r="AB74" s="169"/>
      <c r="AC74" s="169"/>
      <c r="AD74" s="152" t="s">
        <v>171</v>
      </c>
      <c r="AE74" s="152"/>
      <c r="AF74" s="152"/>
      <c r="AG74" s="152"/>
      <c r="AH74" s="152"/>
      <c r="AI74" s="152"/>
      <c r="AJ74" s="152"/>
      <c r="AK74" s="152"/>
      <c r="AL74" s="152"/>
      <c r="AM74" s="152"/>
      <c r="AN74" s="152"/>
      <c r="AO74" s="152"/>
      <c r="AP74" s="152"/>
      <c r="AQ74" s="152"/>
      <c r="AR74" s="152"/>
      <c r="AS74" s="152"/>
      <c r="AT74" s="152"/>
      <c r="AU74" s="152"/>
      <c r="AV74" s="170">
        <f>AV75+AV76+AV77</f>
        <v>816000</v>
      </c>
      <c r="AW74" s="170"/>
      <c r="AX74" s="170"/>
      <c r="AY74" s="170"/>
      <c r="AZ74" s="170"/>
      <c r="BA74" s="170"/>
      <c r="BB74" s="170"/>
      <c r="BC74" s="170"/>
      <c r="BD74" s="170"/>
      <c r="BE74" s="170"/>
      <c r="BF74" s="170"/>
      <c r="BG74" s="170"/>
      <c r="BH74" s="170"/>
      <c r="BI74" s="170"/>
      <c r="BJ74" s="170">
        <f>BJ75+BJ76+BJ77</f>
        <v>813471.95</v>
      </c>
      <c r="BK74" s="170"/>
      <c r="BL74" s="170"/>
      <c r="BM74" s="170"/>
      <c r="BN74" s="170"/>
      <c r="BO74" s="170"/>
      <c r="BP74" s="170"/>
      <c r="BQ74" s="170"/>
      <c r="BR74" s="170"/>
      <c r="BS74" s="170"/>
      <c r="BT74" s="170"/>
      <c r="BU74" s="170"/>
      <c r="BV74" s="170"/>
      <c r="BW74" s="25">
        <f t="shared" si="1"/>
        <v>2528.0500000000466</v>
      </c>
    </row>
    <row r="75" spans="1:75" ht="20.25" customHeight="1">
      <c r="A75" s="65" t="s">
        <v>56</v>
      </c>
      <c r="B75" s="66"/>
      <c r="C75" s="66"/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151" t="s">
        <v>172</v>
      </c>
      <c r="AE75" s="151"/>
      <c r="AF75" s="151"/>
      <c r="AG75" s="151"/>
      <c r="AH75" s="151"/>
      <c r="AI75" s="151"/>
      <c r="AJ75" s="151"/>
      <c r="AK75" s="151"/>
      <c r="AL75" s="151"/>
      <c r="AM75" s="151"/>
      <c r="AN75" s="151"/>
      <c r="AO75" s="151"/>
      <c r="AP75" s="151"/>
      <c r="AQ75" s="151"/>
      <c r="AR75" s="151"/>
      <c r="AS75" s="151"/>
      <c r="AT75" s="151"/>
      <c r="AU75" s="151"/>
      <c r="AV75" s="76">
        <f>AV81</f>
        <v>638100</v>
      </c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>
        <f>BJ81</f>
        <v>635701.95</v>
      </c>
      <c r="BK75" s="76"/>
      <c r="BL75" s="76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56">
        <f t="shared" si="1"/>
        <v>2398.0500000000466</v>
      </c>
    </row>
    <row r="76" spans="1:75" ht="21.75" customHeight="1">
      <c r="A76" s="65" t="s">
        <v>57</v>
      </c>
      <c r="B76" s="66"/>
      <c r="C76" s="66"/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151" t="s">
        <v>173</v>
      </c>
      <c r="AE76" s="151"/>
      <c r="AF76" s="151"/>
      <c r="AG76" s="151"/>
      <c r="AH76" s="151"/>
      <c r="AI76" s="151"/>
      <c r="AJ76" s="151"/>
      <c r="AK76" s="151"/>
      <c r="AL76" s="151"/>
      <c r="AM76" s="151"/>
      <c r="AN76" s="151"/>
      <c r="AO76" s="151"/>
      <c r="AP76" s="151"/>
      <c r="AQ76" s="151"/>
      <c r="AR76" s="151"/>
      <c r="AS76" s="151"/>
      <c r="AT76" s="151"/>
      <c r="AU76" s="151"/>
      <c r="AV76" s="76">
        <f>AV80</f>
        <v>72000</v>
      </c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>
        <f>BJ80</f>
        <v>72000</v>
      </c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56">
        <f>AV76-BJ76</f>
        <v>0</v>
      </c>
    </row>
    <row r="77" spans="1:75" ht="27" customHeight="1">
      <c r="A77" s="65" t="s">
        <v>59</v>
      </c>
      <c r="B77" s="66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151" t="s">
        <v>195</v>
      </c>
      <c r="AE77" s="151"/>
      <c r="AF77" s="151"/>
      <c r="AG77" s="151"/>
      <c r="AH77" s="151"/>
      <c r="AI77" s="151"/>
      <c r="AJ77" s="151"/>
      <c r="AK77" s="151"/>
      <c r="AL77" s="151"/>
      <c r="AM77" s="151"/>
      <c r="AN77" s="151"/>
      <c r="AO77" s="151"/>
      <c r="AP77" s="151"/>
      <c r="AQ77" s="151"/>
      <c r="AR77" s="151"/>
      <c r="AS77" s="151"/>
      <c r="AT77" s="151"/>
      <c r="AU77" s="151"/>
      <c r="AV77" s="76">
        <f>AV83</f>
        <v>105900</v>
      </c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>
        <f>BJ83</f>
        <v>105770</v>
      </c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56">
        <f>AV77-BJ77</f>
        <v>130</v>
      </c>
    </row>
    <row r="78" spans="1:75" ht="61.5" customHeight="1">
      <c r="A78" s="146" t="s">
        <v>62</v>
      </c>
      <c r="B78" s="147"/>
      <c r="C78" s="147"/>
      <c r="D78" s="147"/>
      <c r="E78" s="147"/>
      <c r="F78" s="147"/>
      <c r="G78" s="147"/>
      <c r="H78" s="147"/>
      <c r="I78" s="147"/>
      <c r="J78" s="147"/>
      <c r="K78" s="147"/>
      <c r="L78" s="147"/>
      <c r="M78" s="147"/>
      <c r="N78" s="147"/>
      <c r="O78" s="147"/>
      <c r="P78" s="147"/>
      <c r="Q78" s="147"/>
      <c r="R78" s="147"/>
      <c r="S78" s="147"/>
      <c r="T78" s="147"/>
      <c r="U78" s="147"/>
      <c r="V78" s="147"/>
      <c r="W78" s="147"/>
      <c r="X78" s="147"/>
      <c r="Y78" s="147"/>
      <c r="Z78" s="147"/>
      <c r="AA78" s="147"/>
      <c r="AB78" s="147"/>
      <c r="AC78" s="147"/>
      <c r="AD78" s="148" t="s">
        <v>174</v>
      </c>
      <c r="AE78" s="148"/>
      <c r="AF78" s="148"/>
      <c r="AG78" s="148"/>
      <c r="AH78" s="148"/>
      <c r="AI78" s="148"/>
      <c r="AJ78" s="148"/>
      <c r="AK78" s="148"/>
      <c r="AL78" s="148"/>
      <c r="AM78" s="148"/>
      <c r="AN78" s="148"/>
      <c r="AO78" s="148"/>
      <c r="AP78" s="148"/>
      <c r="AQ78" s="148"/>
      <c r="AR78" s="148"/>
      <c r="AS78" s="148"/>
      <c r="AT78" s="148"/>
      <c r="AU78" s="148"/>
      <c r="AV78" s="160">
        <f>AV79+AV81</f>
        <v>710100</v>
      </c>
      <c r="AW78" s="160"/>
      <c r="AX78" s="160"/>
      <c r="AY78" s="160"/>
      <c r="AZ78" s="160"/>
      <c r="BA78" s="160"/>
      <c r="BB78" s="160"/>
      <c r="BC78" s="160"/>
      <c r="BD78" s="160"/>
      <c r="BE78" s="160"/>
      <c r="BF78" s="160"/>
      <c r="BG78" s="160"/>
      <c r="BH78" s="160"/>
      <c r="BI78" s="160"/>
      <c r="BJ78" s="160">
        <f>BJ79+BJ81</f>
        <v>707701.95</v>
      </c>
      <c r="BK78" s="160"/>
      <c r="BL78" s="160"/>
      <c r="BM78" s="160"/>
      <c r="BN78" s="160"/>
      <c r="BO78" s="160"/>
      <c r="BP78" s="160"/>
      <c r="BQ78" s="160"/>
      <c r="BR78" s="160"/>
      <c r="BS78" s="160"/>
      <c r="BT78" s="160"/>
      <c r="BU78" s="160"/>
      <c r="BV78" s="160"/>
      <c r="BW78" s="25">
        <f t="shared" si="1"/>
        <v>2398.0500000000466</v>
      </c>
    </row>
    <row r="79" spans="1:75" ht="40.5" customHeight="1">
      <c r="A79" s="146" t="s">
        <v>242</v>
      </c>
      <c r="B79" s="147"/>
      <c r="C79" s="147"/>
      <c r="D79" s="147"/>
      <c r="E79" s="147"/>
      <c r="F79" s="147"/>
      <c r="G79" s="147"/>
      <c r="H79" s="147"/>
      <c r="I79" s="147"/>
      <c r="J79" s="147"/>
      <c r="K79" s="147"/>
      <c r="L79" s="147"/>
      <c r="M79" s="147"/>
      <c r="N79" s="147"/>
      <c r="O79" s="147"/>
      <c r="P79" s="147"/>
      <c r="Q79" s="147"/>
      <c r="R79" s="147"/>
      <c r="S79" s="147"/>
      <c r="T79" s="147"/>
      <c r="U79" s="147"/>
      <c r="V79" s="147"/>
      <c r="W79" s="147"/>
      <c r="X79" s="147"/>
      <c r="Y79" s="147"/>
      <c r="Z79" s="147"/>
      <c r="AA79" s="147"/>
      <c r="AB79" s="147"/>
      <c r="AC79" s="147"/>
      <c r="AD79" s="148" t="s">
        <v>243</v>
      </c>
      <c r="AE79" s="148"/>
      <c r="AF79" s="148"/>
      <c r="AG79" s="148"/>
      <c r="AH79" s="148"/>
      <c r="AI79" s="148"/>
      <c r="AJ79" s="148"/>
      <c r="AK79" s="148"/>
      <c r="AL79" s="148"/>
      <c r="AM79" s="148"/>
      <c r="AN79" s="148"/>
      <c r="AO79" s="148"/>
      <c r="AP79" s="148"/>
      <c r="AQ79" s="148"/>
      <c r="AR79" s="148"/>
      <c r="AS79" s="148"/>
      <c r="AT79" s="148"/>
      <c r="AU79" s="148"/>
      <c r="AV79" s="160">
        <f>AV80</f>
        <v>72000</v>
      </c>
      <c r="AW79" s="160"/>
      <c r="AX79" s="160"/>
      <c r="AY79" s="160"/>
      <c r="AZ79" s="160"/>
      <c r="BA79" s="160"/>
      <c r="BB79" s="160"/>
      <c r="BC79" s="160"/>
      <c r="BD79" s="160"/>
      <c r="BE79" s="160"/>
      <c r="BF79" s="160"/>
      <c r="BG79" s="160"/>
      <c r="BH79" s="160"/>
      <c r="BI79" s="160"/>
      <c r="BJ79" s="160">
        <f>BJ80</f>
        <v>72000</v>
      </c>
      <c r="BK79" s="160"/>
      <c r="BL79" s="160"/>
      <c r="BM79" s="160"/>
      <c r="BN79" s="160"/>
      <c r="BO79" s="160"/>
      <c r="BP79" s="160"/>
      <c r="BQ79" s="160"/>
      <c r="BR79" s="160"/>
      <c r="BS79" s="160"/>
      <c r="BT79" s="160"/>
      <c r="BU79" s="160"/>
      <c r="BV79" s="160"/>
      <c r="BW79" s="25">
        <f t="shared" si="1"/>
        <v>0</v>
      </c>
    </row>
    <row r="80" spans="1:75" ht="18" customHeight="1">
      <c r="A80" s="65" t="s">
        <v>57</v>
      </c>
      <c r="B80" s="66"/>
      <c r="C80" s="66"/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151" t="s">
        <v>244</v>
      </c>
      <c r="AE80" s="151"/>
      <c r="AF80" s="151"/>
      <c r="AG80" s="151"/>
      <c r="AH80" s="151"/>
      <c r="AI80" s="151"/>
      <c r="AJ80" s="151"/>
      <c r="AK80" s="151"/>
      <c r="AL80" s="151"/>
      <c r="AM80" s="151"/>
      <c r="AN80" s="151"/>
      <c r="AO80" s="151"/>
      <c r="AP80" s="151"/>
      <c r="AQ80" s="151"/>
      <c r="AR80" s="151"/>
      <c r="AS80" s="151"/>
      <c r="AT80" s="151"/>
      <c r="AU80" s="151"/>
      <c r="AV80" s="76">
        <v>72000</v>
      </c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>
        <v>72000</v>
      </c>
      <c r="BK80" s="76"/>
      <c r="BL80" s="76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56">
        <f t="shared" si="1"/>
        <v>0</v>
      </c>
    </row>
    <row r="81" spans="1:75" ht="42" customHeight="1">
      <c r="A81" s="146" t="s">
        <v>241</v>
      </c>
      <c r="B81" s="147"/>
      <c r="C81" s="147"/>
      <c r="D81" s="147"/>
      <c r="E81" s="147"/>
      <c r="F81" s="147"/>
      <c r="G81" s="147"/>
      <c r="H81" s="147"/>
      <c r="I81" s="147"/>
      <c r="J81" s="147"/>
      <c r="K81" s="147"/>
      <c r="L81" s="147"/>
      <c r="M81" s="147"/>
      <c r="N81" s="147"/>
      <c r="O81" s="147"/>
      <c r="P81" s="147"/>
      <c r="Q81" s="147"/>
      <c r="R81" s="147"/>
      <c r="S81" s="147"/>
      <c r="T81" s="147"/>
      <c r="U81" s="147"/>
      <c r="V81" s="147"/>
      <c r="W81" s="147"/>
      <c r="X81" s="147"/>
      <c r="Y81" s="147"/>
      <c r="Z81" s="147"/>
      <c r="AA81" s="147"/>
      <c r="AB81" s="147"/>
      <c r="AC81" s="147"/>
      <c r="AD81" s="148" t="s">
        <v>245</v>
      </c>
      <c r="AE81" s="148"/>
      <c r="AF81" s="148"/>
      <c r="AG81" s="148"/>
      <c r="AH81" s="148"/>
      <c r="AI81" s="148"/>
      <c r="AJ81" s="148"/>
      <c r="AK81" s="148"/>
      <c r="AL81" s="148"/>
      <c r="AM81" s="148"/>
      <c r="AN81" s="148"/>
      <c r="AO81" s="148"/>
      <c r="AP81" s="148"/>
      <c r="AQ81" s="148"/>
      <c r="AR81" s="148"/>
      <c r="AS81" s="148"/>
      <c r="AT81" s="148"/>
      <c r="AU81" s="148"/>
      <c r="AV81" s="160">
        <f>AV82</f>
        <v>638100</v>
      </c>
      <c r="AW81" s="160"/>
      <c r="AX81" s="160"/>
      <c r="AY81" s="160"/>
      <c r="AZ81" s="160"/>
      <c r="BA81" s="160"/>
      <c r="BB81" s="160"/>
      <c r="BC81" s="160"/>
      <c r="BD81" s="160"/>
      <c r="BE81" s="160"/>
      <c r="BF81" s="160"/>
      <c r="BG81" s="160"/>
      <c r="BH81" s="160"/>
      <c r="BI81" s="160"/>
      <c r="BJ81" s="160">
        <f>BJ82</f>
        <v>635701.95</v>
      </c>
      <c r="BK81" s="160"/>
      <c r="BL81" s="160"/>
      <c r="BM81" s="160"/>
      <c r="BN81" s="160"/>
      <c r="BO81" s="160"/>
      <c r="BP81" s="160"/>
      <c r="BQ81" s="160"/>
      <c r="BR81" s="160"/>
      <c r="BS81" s="160"/>
      <c r="BT81" s="160"/>
      <c r="BU81" s="160"/>
      <c r="BV81" s="160"/>
      <c r="BW81" s="25">
        <f>AV81-BJ81</f>
        <v>2398.0500000000466</v>
      </c>
    </row>
    <row r="82" spans="1:75" ht="18" customHeight="1">
      <c r="A82" s="65" t="s">
        <v>56</v>
      </c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151" t="s">
        <v>246</v>
      </c>
      <c r="AE82" s="151"/>
      <c r="AF82" s="151"/>
      <c r="AG82" s="151"/>
      <c r="AH82" s="151"/>
      <c r="AI82" s="151"/>
      <c r="AJ82" s="151"/>
      <c r="AK82" s="151"/>
      <c r="AL82" s="151"/>
      <c r="AM82" s="151"/>
      <c r="AN82" s="151"/>
      <c r="AO82" s="151"/>
      <c r="AP82" s="151"/>
      <c r="AQ82" s="151"/>
      <c r="AR82" s="151"/>
      <c r="AS82" s="151"/>
      <c r="AT82" s="151"/>
      <c r="AU82" s="151"/>
      <c r="AV82" s="76">
        <v>638100</v>
      </c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>
        <v>635701.95</v>
      </c>
      <c r="BK82" s="76"/>
      <c r="BL82" s="76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56">
        <f>AV82-BJ82</f>
        <v>2398.0500000000466</v>
      </c>
    </row>
    <row r="83" spans="1:75" ht="28.5" customHeight="1">
      <c r="A83" s="146" t="s">
        <v>350</v>
      </c>
      <c r="B83" s="147"/>
      <c r="C83" s="147"/>
      <c r="D83" s="147"/>
      <c r="E83" s="147"/>
      <c r="F83" s="147"/>
      <c r="G83" s="147"/>
      <c r="H83" s="147"/>
      <c r="I83" s="147"/>
      <c r="J83" s="147"/>
      <c r="K83" s="147"/>
      <c r="L83" s="147"/>
      <c r="M83" s="147"/>
      <c r="N83" s="147"/>
      <c r="O83" s="147"/>
      <c r="P83" s="147"/>
      <c r="Q83" s="147"/>
      <c r="R83" s="147"/>
      <c r="S83" s="147"/>
      <c r="T83" s="147"/>
      <c r="U83" s="147"/>
      <c r="V83" s="147"/>
      <c r="W83" s="147"/>
      <c r="X83" s="147"/>
      <c r="Y83" s="147"/>
      <c r="Z83" s="147"/>
      <c r="AA83" s="147"/>
      <c r="AB83" s="147"/>
      <c r="AC83" s="147"/>
      <c r="AD83" s="148" t="s">
        <v>324</v>
      </c>
      <c r="AE83" s="148"/>
      <c r="AF83" s="148"/>
      <c r="AG83" s="148"/>
      <c r="AH83" s="148"/>
      <c r="AI83" s="148"/>
      <c r="AJ83" s="148"/>
      <c r="AK83" s="148"/>
      <c r="AL83" s="148"/>
      <c r="AM83" s="148"/>
      <c r="AN83" s="148"/>
      <c r="AO83" s="148"/>
      <c r="AP83" s="148"/>
      <c r="AQ83" s="148"/>
      <c r="AR83" s="148"/>
      <c r="AS83" s="148"/>
      <c r="AT83" s="148"/>
      <c r="AU83" s="148"/>
      <c r="AV83" s="160">
        <f>AV84</f>
        <v>105900</v>
      </c>
      <c r="AW83" s="160"/>
      <c r="AX83" s="160"/>
      <c r="AY83" s="160"/>
      <c r="AZ83" s="160"/>
      <c r="BA83" s="160"/>
      <c r="BB83" s="160"/>
      <c r="BC83" s="160"/>
      <c r="BD83" s="160"/>
      <c r="BE83" s="160"/>
      <c r="BF83" s="160"/>
      <c r="BG83" s="160"/>
      <c r="BH83" s="160"/>
      <c r="BI83" s="160"/>
      <c r="BJ83" s="160">
        <f>BJ84</f>
        <v>105770</v>
      </c>
      <c r="BK83" s="160"/>
      <c r="BL83" s="160"/>
      <c r="BM83" s="160"/>
      <c r="BN83" s="160"/>
      <c r="BO83" s="160"/>
      <c r="BP83" s="160"/>
      <c r="BQ83" s="160"/>
      <c r="BR83" s="160"/>
      <c r="BS83" s="160"/>
      <c r="BT83" s="160"/>
      <c r="BU83" s="160"/>
      <c r="BV83" s="160"/>
      <c r="BW83" s="25">
        <f>AV83-BJ83</f>
        <v>130</v>
      </c>
    </row>
    <row r="84" spans="1:75" ht="40.5" customHeight="1">
      <c r="A84" s="146" t="s">
        <v>241</v>
      </c>
      <c r="B84" s="147"/>
      <c r="C84" s="147"/>
      <c r="D84" s="147"/>
      <c r="E84" s="147"/>
      <c r="F84" s="147"/>
      <c r="G84" s="147"/>
      <c r="H84" s="147"/>
      <c r="I84" s="147"/>
      <c r="J84" s="147"/>
      <c r="K84" s="147"/>
      <c r="L84" s="147"/>
      <c r="M84" s="147"/>
      <c r="N84" s="147"/>
      <c r="O84" s="147"/>
      <c r="P84" s="147"/>
      <c r="Q84" s="147"/>
      <c r="R84" s="147"/>
      <c r="S84" s="147"/>
      <c r="T84" s="147"/>
      <c r="U84" s="147"/>
      <c r="V84" s="147"/>
      <c r="W84" s="147"/>
      <c r="X84" s="147"/>
      <c r="Y84" s="147"/>
      <c r="Z84" s="147"/>
      <c r="AA84" s="147"/>
      <c r="AB84" s="147"/>
      <c r="AC84" s="147"/>
      <c r="AD84" s="148" t="s">
        <v>325</v>
      </c>
      <c r="AE84" s="148"/>
      <c r="AF84" s="148"/>
      <c r="AG84" s="148"/>
      <c r="AH84" s="148"/>
      <c r="AI84" s="148"/>
      <c r="AJ84" s="148"/>
      <c r="AK84" s="148"/>
      <c r="AL84" s="148"/>
      <c r="AM84" s="148"/>
      <c r="AN84" s="148"/>
      <c r="AO84" s="148"/>
      <c r="AP84" s="148"/>
      <c r="AQ84" s="148"/>
      <c r="AR84" s="148"/>
      <c r="AS84" s="148"/>
      <c r="AT84" s="148"/>
      <c r="AU84" s="148"/>
      <c r="AV84" s="160">
        <f>AV85</f>
        <v>105900</v>
      </c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160"/>
      <c r="BI84" s="160"/>
      <c r="BJ84" s="160">
        <f>BJ85</f>
        <v>105770</v>
      </c>
      <c r="BK84" s="160"/>
      <c r="BL84" s="160"/>
      <c r="BM84" s="160"/>
      <c r="BN84" s="160"/>
      <c r="BO84" s="160"/>
      <c r="BP84" s="160"/>
      <c r="BQ84" s="160"/>
      <c r="BR84" s="160"/>
      <c r="BS84" s="160"/>
      <c r="BT84" s="160"/>
      <c r="BU84" s="160"/>
      <c r="BV84" s="160"/>
      <c r="BW84" s="25">
        <f>AV84-BJ84</f>
        <v>130</v>
      </c>
    </row>
    <row r="85" spans="1:75" ht="29.25" customHeight="1" thickBot="1">
      <c r="A85" s="65" t="s">
        <v>59</v>
      </c>
      <c r="B85" s="66"/>
      <c r="C85" s="66"/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151" t="s">
        <v>326</v>
      </c>
      <c r="AE85" s="151"/>
      <c r="AF85" s="151"/>
      <c r="AG85" s="151"/>
      <c r="AH85" s="151"/>
      <c r="AI85" s="151"/>
      <c r="AJ85" s="151"/>
      <c r="AK85" s="151"/>
      <c r="AL85" s="151"/>
      <c r="AM85" s="151"/>
      <c r="AN85" s="151"/>
      <c r="AO85" s="151"/>
      <c r="AP85" s="151"/>
      <c r="AQ85" s="151"/>
      <c r="AR85" s="151"/>
      <c r="AS85" s="151"/>
      <c r="AT85" s="151"/>
      <c r="AU85" s="151"/>
      <c r="AV85" s="76">
        <v>105900</v>
      </c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>
        <v>105770</v>
      </c>
      <c r="BK85" s="76"/>
      <c r="BL85" s="76"/>
      <c r="BM85" s="76"/>
      <c r="BN85" s="76"/>
      <c r="BO85" s="76"/>
      <c r="BP85" s="76"/>
      <c r="BQ85" s="76"/>
      <c r="BR85" s="76"/>
      <c r="BS85" s="76"/>
      <c r="BT85" s="76"/>
      <c r="BU85" s="76"/>
      <c r="BV85" s="76"/>
      <c r="BW85" s="56">
        <f>AV85-BJ85</f>
        <v>130</v>
      </c>
    </row>
    <row r="86" spans="1:75" ht="56.25" customHeight="1" thickBot="1">
      <c r="A86" s="162" t="s">
        <v>142</v>
      </c>
      <c r="B86" s="163"/>
      <c r="C86" s="163"/>
      <c r="D86" s="163"/>
      <c r="E86" s="163"/>
      <c r="F86" s="163"/>
      <c r="G86" s="163"/>
      <c r="H86" s="163"/>
      <c r="I86" s="163"/>
      <c r="J86" s="163"/>
      <c r="K86" s="163"/>
      <c r="L86" s="163"/>
      <c r="M86" s="163"/>
      <c r="N86" s="163"/>
      <c r="O86" s="163"/>
      <c r="P86" s="163"/>
      <c r="Q86" s="163"/>
      <c r="R86" s="163"/>
      <c r="S86" s="163"/>
      <c r="T86" s="163"/>
      <c r="U86" s="163"/>
      <c r="V86" s="163"/>
      <c r="W86" s="163"/>
      <c r="X86" s="163"/>
      <c r="Y86" s="163"/>
      <c r="Z86" s="163"/>
      <c r="AA86" s="163"/>
      <c r="AB86" s="163"/>
      <c r="AC86" s="163"/>
      <c r="AD86" s="164" t="s">
        <v>95</v>
      </c>
      <c r="AE86" s="164"/>
      <c r="AF86" s="164"/>
      <c r="AG86" s="164"/>
      <c r="AH86" s="164"/>
      <c r="AI86" s="164"/>
      <c r="AJ86" s="164"/>
      <c r="AK86" s="164"/>
      <c r="AL86" s="164"/>
      <c r="AM86" s="164"/>
      <c r="AN86" s="164"/>
      <c r="AO86" s="164"/>
      <c r="AP86" s="164"/>
      <c r="AQ86" s="164"/>
      <c r="AR86" s="164"/>
      <c r="AS86" s="164"/>
      <c r="AT86" s="164"/>
      <c r="AU86" s="164"/>
      <c r="AV86" s="91">
        <f>AV87</f>
        <v>180300</v>
      </c>
      <c r="AW86" s="91"/>
      <c r="AX86" s="91"/>
      <c r="AY86" s="91"/>
      <c r="AZ86" s="91"/>
      <c r="BA86" s="91"/>
      <c r="BB86" s="91"/>
      <c r="BC86" s="91"/>
      <c r="BD86" s="91"/>
      <c r="BE86" s="91"/>
      <c r="BF86" s="91"/>
      <c r="BG86" s="91"/>
      <c r="BH86" s="91"/>
      <c r="BI86" s="91"/>
      <c r="BJ86" s="91">
        <f>BJ87</f>
        <v>180143.22999999998</v>
      </c>
      <c r="BK86" s="91"/>
      <c r="BL86" s="91"/>
      <c r="BM86" s="91"/>
      <c r="BN86" s="91"/>
      <c r="BO86" s="91"/>
      <c r="BP86" s="91"/>
      <c r="BQ86" s="91"/>
      <c r="BR86" s="91"/>
      <c r="BS86" s="91"/>
      <c r="BT86" s="91"/>
      <c r="BU86" s="91"/>
      <c r="BV86" s="91"/>
      <c r="BW86" s="15">
        <f>BW87</f>
        <v>156.77000000001863</v>
      </c>
    </row>
    <row r="87" spans="1:75" ht="77.25" customHeight="1">
      <c r="A87" s="113" t="s">
        <v>63</v>
      </c>
      <c r="B87" s="114"/>
      <c r="C87" s="114"/>
      <c r="D87" s="114"/>
      <c r="E87" s="114"/>
      <c r="F87" s="114"/>
      <c r="G87" s="114"/>
      <c r="H87" s="114"/>
      <c r="I87" s="114"/>
      <c r="J87" s="114"/>
      <c r="K87" s="114"/>
      <c r="L87" s="114"/>
      <c r="M87" s="114"/>
      <c r="N87" s="114"/>
      <c r="O87" s="114"/>
      <c r="P87" s="114"/>
      <c r="Q87" s="114"/>
      <c r="R87" s="114"/>
      <c r="S87" s="114"/>
      <c r="T87" s="114"/>
      <c r="U87" s="114"/>
      <c r="V87" s="114"/>
      <c r="W87" s="114"/>
      <c r="X87" s="114"/>
      <c r="Y87" s="114"/>
      <c r="Z87" s="114"/>
      <c r="AA87" s="114"/>
      <c r="AB87" s="114"/>
      <c r="AC87" s="114"/>
      <c r="AD87" s="166" t="s">
        <v>96</v>
      </c>
      <c r="AE87" s="166"/>
      <c r="AF87" s="166"/>
      <c r="AG87" s="166"/>
      <c r="AH87" s="166"/>
      <c r="AI87" s="166"/>
      <c r="AJ87" s="166"/>
      <c r="AK87" s="166"/>
      <c r="AL87" s="166"/>
      <c r="AM87" s="166"/>
      <c r="AN87" s="166"/>
      <c r="AO87" s="166"/>
      <c r="AP87" s="166"/>
      <c r="AQ87" s="166"/>
      <c r="AR87" s="166"/>
      <c r="AS87" s="166"/>
      <c r="AT87" s="166"/>
      <c r="AU87" s="166"/>
      <c r="AV87" s="116">
        <f>AV90+AV88+AV89</f>
        <v>180300</v>
      </c>
      <c r="AW87" s="116"/>
      <c r="AX87" s="116"/>
      <c r="AY87" s="116"/>
      <c r="AZ87" s="116"/>
      <c r="BA87" s="116"/>
      <c r="BB87" s="116"/>
      <c r="BC87" s="116"/>
      <c r="BD87" s="116"/>
      <c r="BE87" s="116"/>
      <c r="BF87" s="116"/>
      <c r="BG87" s="116"/>
      <c r="BH87" s="116"/>
      <c r="BI87" s="116"/>
      <c r="BJ87" s="116">
        <f>BJ88+BJ90+BJ89</f>
        <v>180143.22999999998</v>
      </c>
      <c r="BK87" s="116"/>
      <c r="BL87" s="116"/>
      <c r="BM87" s="116"/>
      <c r="BN87" s="116"/>
      <c r="BO87" s="116"/>
      <c r="BP87" s="116"/>
      <c r="BQ87" s="116"/>
      <c r="BR87" s="116"/>
      <c r="BS87" s="116"/>
      <c r="BT87" s="116"/>
      <c r="BU87" s="116"/>
      <c r="BV87" s="116"/>
      <c r="BW87" s="27">
        <f>AV87-BJ87</f>
        <v>156.77000000001863</v>
      </c>
    </row>
    <row r="88" spans="1:75" ht="18" customHeight="1">
      <c r="A88" s="65" t="s">
        <v>56</v>
      </c>
      <c r="B88" s="66"/>
      <c r="C88" s="66"/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151" t="s">
        <v>97</v>
      </c>
      <c r="AE88" s="151"/>
      <c r="AF88" s="151"/>
      <c r="AG88" s="151"/>
      <c r="AH88" s="151"/>
      <c r="AI88" s="151"/>
      <c r="AJ88" s="151"/>
      <c r="AK88" s="151"/>
      <c r="AL88" s="151"/>
      <c r="AM88" s="151"/>
      <c r="AN88" s="151"/>
      <c r="AO88" s="151"/>
      <c r="AP88" s="151"/>
      <c r="AQ88" s="151"/>
      <c r="AR88" s="151"/>
      <c r="AS88" s="151"/>
      <c r="AT88" s="151"/>
      <c r="AU88" s="151"/>
      <c r="AV88" s="76">
        <f>AV93</f>
        <v>22000</v>
      </c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>
        <f>BJ93</f>
        <v>21924.75</v>
      </c>
      <c r="BK88" s="76"/>
      <c r="BL88" s="76"/>
      <c r="BM88" s="76"/>
      <c r="BN88" s="76"/>
      <c r="BO88" s="76"/>
      <c r="BP88" s="76"/>
      <c r="BQ88" s="76"/>
      <c r="BR88" s="76"/>
      <c r="BS88" s="76"/>
      <c r="BT88" s="76"/>
      <c r="BU88" s="76"/>
      <c r="BV88" s="76"/>
      <c r="BW88" s="28">
        <f aca="true" t="shared" si="2" ref="BW88:BW101">AV88-BJ88</f>
        <v>75.25</v>
      </c>
    </row>
    <row r="89" spans="1:75" ht="25.5" customHeight="1">
      <c r="A89" s="65" t="s">
        <v>58</v>
      </c>
      <c r="B89" s="66"/>
      <c r="C89" s="66"/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151" t="s">
        <v>327</v>
      </c>
      <c r="AE89" s="151"/>
      <c r="AF89" s="151"/>
      <c r="AG89" s="151"/>
      <c r="AH89" s="151"/>
      <c r="AI89" s="151"/>
      <c r="AJ89" s="151"/>
      <c r="AK89" s="151"/>
      <c r="AL89" s="151"/>
      <c r="AM89" s="151"/>
      <c r="AN89" s="151"/>
      <c r="AO89" s="151"/>
      <c r="AP89" s="151"/>
      <c r="AQ89" s="151"/>
      <c r="AR89" s="151"/>
      <c r="AS89" s="151"/>
      <c r="AT89" s="151"/>
      <c r="AU89" s="151"/>
      <c r="AV89" s="76">
        <f>AV94</f>
        <v>98900</v>
      </c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>
        <f>BJ94</f>
        <v>98828.48</v>
      </c>
      <c r="BK89" s="76"/>
      <c r="BL89" s="76"/>
      <c r="BM89" s="76"/>
      <c r="BN89" s="76"/>
      <c r="BO89" s="76"/>
      <c r="BP89" s="76"/>
      <c r="BQ89" s="76"/>
      <c r="BR89" s="76"/>
      <c r="BS89" s="76"/>
      <c r="BT89" s="76"/>
      <c r="BU89" s="76"/>
      <c r="BV89" s="76"/>
      <c r="BW89" s="28">
        <f>AV89-BJ89</f>
        <v>71.52000000000407</v>
      </c>
    </row>
    <row r="90" spans="1:75" ht="26.25" customHeight="1">
      <c r="A90" s="65" t="s">
        <v>59</v>
      </c>
      <c r="B90" s="66"/>
      <c r="C90" s="66"/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151" t="s">
        <v>175</v>
      </c>
      <c r="AE90" s="151"/>
      <c r="AF90" s="151"/>
      <c r="AG90" s="151"/>
      <c r="AH90" s="151"/>
      <c r="AI90" s="151"/>
      <c r="AJ90" s="151"/>
      <c r="AK90" s="151"/>
      <c r="AL90" s="151"/>
      <c r="AM90" s="151"/>
      <c r="AN90" s="151"/>
      <c r="AO90" s="151"/>
      <c r="AP90" s="151"/>
      <c r="AQ90" s="151"/>
      <c r="AR90" s="151"/>
      <c r="AS90" s="151"/>
      <c r="AT90" s="151"/>
      <c r="AU90" s="151"/>
      <c r="AV90" s="161">
        <f>AV95</f>
        <v>59400</v>
      </c>
      <c r="AW90" s="161"/>
      <c r="AX90" s="161"/>
      <c r="AY90" s="161"/>
      <c r="AZ90" s="161"/>
      <c r="BA90" s="161"/>
      <c r="BB90" s="161"/>
      <c r="BC90" s="161"/>
      <c r="BD90" s="161"/>
      <c r="BE90" s="161"/>
      <c r="BF90" s="161"/>
      <c r="BG90" s="161"/>
      <c r="BH90" s="161"/>
      <c r="BI90" s="161"/>
      <c r="BJ90" s="161">
        <f>BJ95</f>
        <v>59390</v>
      </c>
      <c r="BK90" s="161"/>
      <c r="BL90" s="161"/>
      <c r="BM90" s="161"/>
      <c r="BN90" s="161"/>
      <c r="BO90" s="161"/>
      <c r="BP90" s="161"/>
      <c r="BQ90" s="161"/>
      <c r="BR90" s="161"/>
      <c r="BS90" s="161"/>
      <c r="BT90" s="161"/>
      <c r="BU90" s="161"/>
      <c r="BV90" s="161"/>
      <c r="BW90" s="28">
        <f t="shared" si="2"/>
        <v>10</v>
      </c>
    </row>
    <row r="91" spans="1:75" ht="30.75" customHeight="1">
      <c r="A91" s="146" t="s">
        <v>64</v>
      </c>
      <c r="B91" s="147"/>
      <c r="C91" s="147"/>
      <c r="D91" s="147"/>
      <c r="E91" s="147"/>
      <c r="F91" s="147"/>
      <c r="G91" s="147"/>
      <c r="H91" s="147"/>
      <c r="I91" s="147"/>
      <c r="J91" s="147"/>
      <c r="K91" s="147"/>
      <c r="L91" s="147"/>
      <c r="M91" s="147"/>
      <c r="N91" s="147"/>
      <c r="O91" s="147"/>
      <c r="P91" s="147"/>
      <c r="Q91" s="147"/>
      <c r="R91" s="147"/>
      <c r="S91" s="147"/>
      <c r="T91" s="147"/>
      <c r="U91" s="147"/>
      <c r="V91" s="147"/>
      <c r="W91" s="147"/>
      <c r="X91" s="147"/>
      <c r="Y91" s="147"/>
      <c r="Z91" s="147"/>
      <c r="AA91" s="147"/>
      <c r="AB91" s="147"/>
      <c r="AC91" s="147"/>
      <c r="AD91" s="148" t="s">
        <v>98</v>
      </c>
      <c r="AE91" s="148"/>
      <c r="AF91" s="148"/>
      <c r="AG91" s="148"/>
      <c r="AH91" s="148"/>
      <c r="AI91" s="148"/>
      <c r="AJ91" s="148"/>
      <c r="AK91" s="148"/>
      <c r="AL91" s="148"/>
      <c r="AM91" s="148"/>
      <c r="AN91" s="148"/>
      <c r="AO91" s="148"/>
      <c r="AP91" s="148"/>
      <c r="AQ91" s="148"/>
      <c r="AR91" s="148"/>
      <c r="AS91" s="148"/>
      <c r="AT91" s="148"/>
      <c r="AU91" s="148"/>
      <c r="AV91" s="160">
        <f>AV92</f>
        <v>180300</v>
      </c>
      <c r="AW91" s="160"/>
      <c r="AX91" s="160"/>
      <c r="AY91" s="160"/>
      <c r="AZ91" s="160"/>
      <c r="BA91" s="160"/>
      <c r="BB91" s="160"/>
      <c r="BC91" s="160"/>
      <c r="BD91" s="160"/>
      <c r="BE91" s="160"/>
      <c r="BF91" s="160"/>
      <c r="BG91" s="160"/>
      <c r="BH91" s="160"/>
      <c r="BI91" s="160"/>
      <c r="BJ91" s="160">
        <f>BJ92</f>
        <v>180143.22999999998</v>
      </c>
      <c r="BK91" s="160"/>
      <c r="BL91" s="160"/>
      <c r="BM91" s="160"/>
      <c r="BN91" s="160"/>
      <c r="BO91" s="160"/>
      <c r="BP91" s="160"/>
      <c r="BQ91" s="160"/>
      <c r="BR91" s="160"/>
      <c r="BS91" s="160"/>
      <c r="BT91" s="160"/>
      <c r="BU91" s="160"/>
      <c r="BV91" s="160"/>
      <c r="BW91" s="21">
        <f t="shared" si="2"/>
        <v>156.77000000001863</v>
      </c>
    </row>
    <row r="92" spans="1:75" ht="42" customHeight="1">
      <c r="A92" s="146" t="s">
        <v>241</v>
      </c>
      <c r="B92" s="147"/>
      <c r="C92" s="147"/>
      <c r="D92" s="147"/>
      <c r="E92" s="147"/>
      <c r="F92" s="147"/>
      <c r="G92" s="147"/>
      <c r="H92" s="147"/>
      <c r="I92" s="147"/>
      <c r="J92" s="147"/>
      <c r="K92" s="147"/>
      <c r="L92" s="147"/>
      <c r="M92" s="147"/>
      <c r="N92" s="147"/>
      <c r="O92" s="147"/>
      <c r="P92" s="147"/>
      <c r="Q92" s="147"/>
      <c r="R92" s="147"/>
      <c r="S92" s="147"/>
      <c r="T92" s="147"/>
      <c r="U92" s="147"/>
      <c r="V92" s="147"/>
      <c r="W92" s="147"/>
      <c r="X92" s="147"/>
      <c r="Y92" s="147"/>
      <c r="Z92" s="147"/>
      <c r="AA92" s="147"/>
      <c r="AB92" s="147"/>
      <c r="AC92" s="147"/>
      <c r="AD92" s="148" t="s">
        <v>247</v>
      </c>
      <c r="AE92" s="148"/>
      <c r="AF92" s="148"/>
      <c r="AG92" s="148"/>
      <c r="AH92" s="148"/>
      <c r="AI92" s="148"/>
      <c r="AJ92" s="148"/>
      <c r="AK92" s="148"/>
      <c r="AL92" s="148"/>
      <c r="AM92" s="148"/>
      <c r="AN92" s="148"/>
      <c r="AO92" s="148"/>
      <c r="AP92" s="148"/>
      <c r="AQ92" s="148"/>
      <c r="AR92" s="148"/>
      <c r="AS92" s="148"/>
      <c r="AT92" s="148"/>
      <c r="AU92" s="148"/>
      <c r="AV92" s="160">
        <f>AV93+AV95+AV94</f>
        <v>180300</v>
      </c>
      <c r="AW92" s="160"/>
      <c r="AX92" s="160"/>
      <c r="AY92" s="160"/>
      <c r="AZ92" s="160"/>
      <c r="BA92" s="160"/>
      <c r="BB92" s="160"/>
      <c r="BC92" s="160"/>
      <c r="BD92" s="160"/>
      <c r="BE92" s="160"/>
      <c r="BF92" s="160"/>
      <c r="BG92" s="160"/>
      <c r="BH92" s="160"/>
      <c r="BI92" s="160"/>
      <c r="BJ92" s="160">
        <f>BJ93+BJ95+BJ94</f>
        <v>180143.22999999998</v>
      </c>
      <c r="BK92" s="160"/>
      <c r="BL92" s="160"/>
      <c r="BM92" s="160"/>
      <c r="BN92" s="160"/>
      <c r="BO92" s="160"/>
      <c r="BP92" s="160"/>
      <c r="BQ92" s="160"/>
      <c r="BR92" s="160"/>
      <c r="BS92" s="160"/>
      <c r="BT92" s="160"/>
      <c r="BU92" s="160"/>
      <c r="BV92" s="160"/>
      <c r="BW92" s="21">
        <f t="shared" si="2"/>
        <v>156.77000000001863</v>
      </c>
    </row>
    <row r="93" spans="1:75" ht="21.75" customHeight="1">
      <c r="A93" s="65" t="s">
        <v>56</v>
      </c>
      <c r="B93" s="66"/>
      <c r="C93" s="66"/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151" t="s">
        <v>248</v>
      </c>
      <c r="AE93" s="151"/>
      <c r="AF93" s="151"/>
      <c r="AG93" s="151"/>
      <c r="AH93" s="151"/>
      <c r="AI93" s="151"/>
      <c r="AJ93" s="151"/>
      <c r="AK93" s="151"/>
      <c r="AL93" s="151"/>
      <c r="AM93" s="151"/>
      <c r="AN93" s="151"/>
      <c r="AO93" s="151"/>
      <c r="AP93" s="151"/>
      <c r="AQ93" s="151"/>
      <c r="AR93" s="151"/>
      <c r="AS93" s="151"/>
      <c r="AT93" s="151"/>
      <c r="AU93" s="151"/>
      <c r="AV93" s="76">
        <v>22000</v>
      </c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  <c r="BH93" s="76"/>
      <c r="BI93" s="76"/>
      <c r="BJ93" s="76">
        <v>21924.75</v>
      </c>
      <c r="BK93" s="76"/>
      <c r="BL93" s="76"/>
      <c r="BM93" s="76"/>
      <c r="BN93" s="76"/>
      <c r="BO93" s="76"/>
      <c r="BP93" s="76"/>
      <c r="BQ93" s="76"/>
      <c r="BR93" s="76"/>
      <c r="BS93" s="76"/>
      <c r="BT93" s="76"/>
      <c r="BU93" s="76"/>
      <c r="BV93" s="76"/>
      <c r="BW93" s="28">
        <f t="shared" si="2"/>
        <v>75.25</v>
      </c>
    </row>
    <row r="94" spans="1:75" ht="24.75" customHeight="1">
      <c r="A94" s="65" t="s">
        <v>58</v>
      </c>
      <c r="B94" s="66"/>
      <c r="C94" s="66"/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151" t="s">
        <v>328</v>
      </c>
      <c r="AE94" s="151"/>
      <c r="AF94" s="151"/>
      <c r="AG94" s="151"/>
      <c r="AH94" s="151"/>
      <c r="AI94" s="151"/>
      <c r="AJ94" s="151"/>
      <c r="AK94" s="151"/>
      <c r="AL94" s="151"/>
      <c r="AM94" s="151"/>
      <c r="AN94" s="151"/>
      <c r="AO94" s="151"/>
      <c r="AP94" s="151"/>
      <c r="AQ94" s="151"/>
      <c r="AR94" s="151"/>
      <c r="AS94" s="151"/>
      <c r="AT94" s="151"/>
      <c r="AU94" s="151"/>
      <c r="AV94" s="76">
        <v>98900</v>
      </c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>
        <v>98828.48</v>
      </c>
      <c r="BK94" s="76"/>
      <c r="BL94" s="76"/>
      <c r="BM94" s="76"/>
      <c r="BN94" s="76"/>
      <c r="BO94" s="76"/>
      <c r="BP94" s="76"/>
      <c r="BQ94" s="76"/>
      <c r="BR94" s="76"/>
      <c r="BS94" s="76"/>
      <c r="BT94" s="76"/>
      <c r="BU94" s="76"/>
      <c r="BV94" s="76"/>
      <c r="BW94" s="28">
        <f>AV94-BJ94</f>
        <v>71.52000000000407</v>
      </c>
    </row>
    <row r="95" spans="1:75" ht="25.5" customHeight="1" thickBot="1">
      <c r="A95" s="123" t="s">
        <v>59</v>
      </c>
      <c r="B95" s="124"/>
      <c r="C95" s="124"/>
      <c r="D95" s="124"/>
      <c r="E95" s="124"/>
      <c r="F95" s="124"/>
      <c r="G95" s="124"/>
      <c r="H95" s="124"/>
      <c r="I95" s="124"/>
      <c r="J95" s="124"/>
      <c r="K95" s="124"/>
      <c r="L95" s="124"/>
      <c r="M95" s="124"/>
      <c r="N95" s="124"/>
      <c r="O95" s="124"/>
      <c r="P95" s="124"/>
      <c r="Q95" s="124"/>
      <c r="R95" s="124"/>
      <c r="S95" s="124"/>
      <c r="T95" s="124"/>
      <c r="U95" s="124"/>
      <c r="V95" s="124"/>
      <c r="W95" s="124"/>
      <c r="X95" s="124"/>
      <c r="Y95" s="124"/>
      <c r="Z95" s="124"/>
      <c r="AA95" s="124"/>
      <c r="AB95" s="124"/>
      <c r="AC95" s="124"/>
      <c r="AD95" s="153" t="s">
        <v>249</v>
      </c>
      <c r="AE95" s="153"/>
      <c r="AF95" s="153"/>
      <c r="AG95" s="153"/>
      <c r="AH95" s="153"/>
      <c r="AI95" s="153"/>
      <c r="AJ95" s="153"/>
      <c r="AK95" s="153"/>
      <c r="AL95" s="153"/>
      <c r="AM95" s="153"/>
      <c r="AN95" s="153"/>
      <c r="AO95" s="153"/>
      <c r="AP95" s="153"/>
      <c r="AQ95" s="153"/>
      <c r="AR95" s="153"/>
      <c r="AS95" s="153"/>
      <c r="AT95" s="153"/>
      <c r="AU95" s="153"/>
      <c r="AV95" s="161">
        <v>59400</v>
      </c>
      <c r="AW95" s="161"/>
      <c r="AX95" s="161"/>
      <c r="AY95" s="161"/>
      <c r="AZ95" s="161"/>
      <c r="BA95" s="161"/>
      <c r="BB95" s="161"/>
      <c r="BC95" s="161"/>
      <c r="BD95" s="161"/>
      <c r="BE95" s="161"/>
      <c r="BF95" s="161"/>
      <c r="BG95" s="161"/>
      <c r="BH95" s="161"/>
      <c r="BI95" s="161"/>
      <c r="BJ95" s="161">
        <v>59390</v>
      </c>
      <c r="BK95" s="161"/>
      <c r="BL95" s="161"/>
      <c r="BM95" s="161"/>
      <c r="BN95" s="161"/>
      <c r="BO95" s="161"/>
      <c r="BP95" s="161"/>
      <c r="BQ95" s="161"/>
      <c r="BR95" s="161"/>
      <c r="BS95" s="161"/>
      <c r="BT95" s="161"/>
      <c r="BU95" s="161"/>
      <c r="BV95" s="161"/>
      <c r="BW95" s="29">
        <f t="shared" si="2"/>
        <v>10</v>
      </c>
    </row>
    <row r="96" spans="1:75" ht="27.75" customHeight="1" thickBot="1">
      <c r="A96" s="162" t="s">
        <v>197</v>
      </c>
      <c r="B96" s="163"/>
      <c r="C96" s="163"/>
      <c r="D96" s="163"/>
      <c r="E96" s="163"/>
      <c r="F96" s="163"/>
      <c r="G96" s="163"/>
      <c r="H96" s="163"/>
      <c r="I96" s="163"/>
      <c r="J96" s="163"/>
      <c r="K96" s="163"/>
      <c r="L96" s="163"/>
      <c r="M96" s="163"/>
      <c r="N96" s="163"/>
      <c r="O96" s="163"/>
      <c r="P96" s="163"/>
      <c r="Q96" s="163"/>
      <c r="R96" s="163"/>
      <c r="S96" s="163"/>
      <c r="T96" s="163"/>
      <c r="U96" s="163"/>
      <c r="V96" s="163"/>
      <c r="W96" s="163"/>
      <c r="X96" s="163"/>
      <c r="Y96" s="163"/>
      <c r="Z96" s="163"/>
      <c r="AA96" s="163"/>
      <c r="AB96" s="163"/>
      <c r="AC96" s="163"/>
      <c r="AD96" s="164" t="s">
        <v>196</v>
      </c>
      <c r="AE96" s="164"/>
      <c r="AF96" s="164"/>
      <c r="AG96" s="164"/>
      <c r="AH96" s="164"/>
      <c r="AI96" s="164"/>
      <c r="AJ96" s="164"/>
      <c r="AK96" s="164"/>
      <c r="AL96" s="164"/>
      <c r="AM96" s="164"/>
      <c r="AN96" s="164"/>
      <c r="AO96" s="164"/>
      <c r="AP96" s="164"/>
      <c r="AQ96" s="164"/>
      <c r="AR96" s="164"/>
      <c r="AS96" s="164"/>
      <c r="AT96" s="164"/>
      <c r="AU96" s="164"/>
      <c r="AV96" s="91">
        <f>AV97</f>
        <v>292200</v>
      </c>
      <c r="AW96" s="91"/>
      <c r="AX96" s="91"/>
      <c r="AY96" s="91"/>
      <c r="AZ96" s="91"/>
      <c r="BA96" s="91"/>
      <c r="BB96" s="91"/>
      <c r="BC96" s="91"/>
      <c r="BD96" s="91"/>
      <c r="BE96" s="91"/>
      <c r="BF96" s="91"/>
      <c r="BG96" s="91"/>
      <c r="BH96" s="91"/>
      <c r="BI96" s="91"/>
      <c r="BJ96" s="91">
        <f>BJ97</f>
        <v>292200</v>
      </c>
      <c r="BK96" s="91"/>
      <c r="BL96" s="91"/>
      <c r="BM96" s="91"/>
      <c r="BN96" s="91"/>
      <c r="BO96" s="91"/>
      <c r="BP96" s="91"/>
      <c r="BQ96" s="91"/>
      <c r="BR96" s="91"/>
      <c r="BS96" s="91"/>
      <c r="BT96" s="91"/>
      <c r="BU96" s="91"/>
      <c r="BV96" s="91"/>
      <c r="BW96" s="16">
        <f t="shared" si="2"/>
        <v>0</v>
      </c>
    </row>
    <row r="97" spans="1:75" ht="27.75" customHeight="1">
      <c r="A97" s="197" t="s">
        <v>198</v>
      </c>
      <c r="B97" s="198"/>
      <c r="C97" s="198"/>
      <c r="D97" s="198"/>
      <c r="E97" s="198"/>
      <c r="F97" s="198"/>
      <c r="G97" s="198"/>
      <c r="H97" s="198"/>
      <c r="I97" s="198"/>
      <c r="J97" s="198"/>
      <c r="K97" s="198"/>
      <c r="L97" s="198"/>
      <c r="M97" s="198"/>
      <c r="N97" s="198"/>
      <c r="O97" s="198"/>
      <c r="P97" s="198"/>
      <c r="Q97" s="198"/>
      <c r="R97" s="198"/>
      <c r="S97" s="198"/>
      <c r="T97" s="198"/>
      <c r="U97" s="198"/>
      <c r="V97" s="198"/>
      <c r="W97" s="198"/>
      <c r="X97" s="198"/>
      <c r="Y97" s="198"/>
      <c r="Z97" s="198"/>
      <c r="AA97" s="198"/>
      <c r="AB97" s="198"/>
      <c r="AC97" s="198"/>
      <c r="AD97" s="166" t="s">
        <v>199</v>
      </c>
      <c r="AE97" s="166"/>
      <c r="AF97" s="166"/>
      <c r="AG97" s="166"/>
      <c r="AH97" s="166"/>
      <c r="AI97" s="166"/>
      <c r="AJ97" s="166"/>
      <c r="AK97" s="166"/>
      <c r="AL97" s="166"/>
      <c r="AM97" s="166"/>
      <c r="AN97" s="166"/>
      <c r="AO97" s="166"/>
      <c r="AP97" s="166"/>
      <c r="AQ97" s="166"/>
      <c r="AR97" s="166"/>
      <c r="AS97" s="166"/>
      <c r="AT97" s="166"/>
      <c r="AU97" s="166"/>
      <c r="AV97" s="116">
        <f>AV98</f>
        <v>292200</v>
      </c>
      <c r="AW97" s="116"/>
      <c r="AX97" s="116"/>
      <c r="AY97" s="116"/>
      <c r="AZ97" s="116"/>
      <c r="BA97" s="116"/>
      <c r="BB97" s="116"/>
      <c r="BC97" s="116"/>
      <c r="BD97" s="116"/>
      <c r="BE97" s="116"/>
      <c r="BF97" s="116"/>
      <c r="BG97" s="116"/>
      <c r="BH97" s="116"/>
      <c r="BI97" s="116"/>
      <c r="BJ97" s="116">
        <f>BJ98</f>
        <v>292200</v>
      </c>
      <c r="BK97" s="116"/>
      <c r="BL97" s="116"/>
      <c r="BM97" s="116"/>
      <c r="BN97" s="116"/>
      <c r="BO97" s="116"/>
      <c r="BP97" s="116"/>
      <c r="BQ97" s="116"/>
      <c r="BR97" s="116"/>
      <c r="BS97" s="116"/>
      <c r="BT97" s="116"/>
      <c r="BU97" s="116"/>
      <c r="BV97" s="116"/>
      <c r="BW97" s="30">
        <f t="shared" si="2"/>
        <v>0</v>
      </c>
    </row>
    <row r="98" spans="1:75" ht="12.75" customHeight="1">
      <c r="A98" s="65" t="s">
        <v>56</v>
      </c>
      <c r="B98" s="66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151" t="s">
        <v>200</v>
      </c>
      <c r="AE98" s="151"/>
      <c r="AF98" s="151"/>
      <c r="AG98" s="151"/>
      <c r="AH98" s="151"/>
      <c r="AI98" s="151"/>
      <c r="AJ98" s="151"/>
      <c r="AK98" s="151"/>
      <c r="AL98" s="151"/>
      <c r="AM98" s="151"/>
      <c r="AN98" s="151"/>
      <c r="AO98" s="151"/>
      <c r="AP98" s="151"/>
      <c r="AQ98" s="151"/>
      <c r="AR98" s="151"/>
      <c r="AS98" s="151"/>
      <c r="AT98" s="151"/>
      <c r="AU98" s="151"/>
      <c r="AV98" s="76">
        <f>AV101</f>
        <v>292200</v>
      </c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>
        <f>BJ101</f>
        <v>292200</v>
      </c>
      <c r="BK98" s="76"/>
      <c r="BL98" s="76"/>
      <c r="BM98" s="76"/>
      <c r="BN98" s="76"/>
      <c r="BO98" s="76"/>
      <c r="BP98" s="76"/>
      <c r="BQ98" s="76"/>
      <c r="BR98" s="76"/>
      <c r="BS98" s="76"/>
      <c r="BT98" s="76"/>
      <c r="BU98" s="76"/>
      <c r="BV98" s="76"/>
      <c r="BW98" s="20">
        <f t="shared" si="2"/>
        <v>0</v>
      </c>
    </row>
    <row r="99" spans="1:75" ht="30.75" customHeight="1">
      <c r="A99" s="197" t="s">
        <v>198</v>
      </c>
      <c r="B99" s="198"/>
      <c r="C99" s="198"/>
      <c r="D99" s="198"/>
      <c r="E99" s="198"/>
      <c r="F99" s="198"/>
      <c r="G99" s="198"/>
      <c r="H99" s="198"/>
      <c r="I99" s="198"/>
      <c r="J99" s="198"/>
      <c r="K99" s="198"/>
      <c r="L99" s="198"/>
      <c r="M99" s="198"/>
      <c r="N99" s="198"/>
      <c r="O99" s="198"/>
      <c r="P99" s="198"/>
      <c r="Q99" s="198"/>
      <c r="R99" s="198"/>
      <c r="S99" s="198"/>
      <c r="T99" s="198"/>
      <c r="U99" s="198"/>
      <c r="V99" s="198"/>
      <c r="W99" s="198"/>
      <c r="X99" s="198"/>
      <c r="Y99" s="198"/>
      <c r="Z99" s="198"/>
      <c r="AA99" s="198"/>
      <c r="AB99" s="198"/>
      <c r="AC99" s="198"/>
      <c r="AD99" s="148" t="s">
        <v>294</v>
      </c>
      <c r="AE99" s="148"/>
      <c r="AF99" s="148"/>
      <c r="AG99" s="148"/>
      <c r="AH99" s="148"/>
      <c r="AI99" s="148"/>
      <c r="AJ99" s="148"/>
      <c r="AK99" s="148"/>
      <c r="AL99" s="148"/>
      <c r="AM99" s="148"/>
      <c r="AN99" s="148"/>
      <c r="AO99" s="148"/>
      <c r="AP99" s="148"/>
      <c r="AQ99" s="148"/>
      <c r="AR99" s="148"/>
      <c r="AS99" s="148"/>
      <c r="AT99" s="148"/>
      <c r="AU99" s="148"/>
      <c r="AV99" s="160">
        <f>AV100</f>
        <v>292200</v>
      </c>
      <c r="AW99" s="160"/>
      <c r="AX99" s="160"/>
      <c r="AY99" s="160"/>
      <c r="AZ99" s="160"/>
      <c r="BA99" s="160"/>
      <c r="BB99" s="160"/>
      <c r="BC99" s="160"/>
      <c r="BD99" s="160"/>
      <c r="BE99" s="160"/>
      <c r="BF99" s="160"/>
      <c r="BG99" s="160"/>
      <c r="BH99" s="160"/>
      <c r="BI99" s="160"/>
      <c r="BJ99" s="160">
        <f>BJ100</f>
        <v>292200</v>
      </c>
      <c r="BK99" s="160"/>
      <c r="BL99" s="160"/>
      <c r="BM99" s="160"/>
      <c r="BN99" s="160"/>
      <c r="BO99" s="160"/>
      <c r="BP99" s="160"/>
      <c r="BQ99" s="160"/>
      <c r="BR99" s="160"/>
      <c r="BS99" s="160"/>
      <c r="BT99" s="160"/>
      <c r="BU99" s="160"/>
      <c r="BV99" s="160"/>
      <c r="BW99" s="22">
        <f t="shared" si="2"/>
        <v>0</v>
      </c>
    </row>
    <row r="100" spans="1:75" ht="37.5" customHeight="1">
      <c r="A100" s="146" t="s">
        <v>241</v>
      </c>
      <c r="B100" s="147"/>
      <c r="C100" s="147"/>
      <c r="D100" s="147"/>
      <c r="E100" s="147"/>
      <c r="F100" s="147"/>
      <c r="G100" s="147"/>
      <c r="H100" s="147"/>
      <c r="I100" s="147"/>
      <c r="J100" s="147"/>
      <c r="K100" s="147"/>
      <c r="L100" s="147"/>
      <c r="M100" s="147"/>
      <c r="N100" s="147"/>
      <c r="O100" s="147"/>
      <c r="P100" s="147"/>
      <c r="Q100" s="147"/>
      <c r="R100" s="147"/>
      <c r="S100" s="147"/>
      <c r="T100" s="147"/>
      <c r="U100" s="147"/>
      <c r="V100" s="147"/>
      <c r="W100" s="147"/>
      <c r="X100" s="147"/>
      <c r="Y100" s="147"/>
      <c r="Z100" s="147"/>
      <c r="AA100" s="147"/>
      <c r="AB100" s="147"/>
      <c r="AC100" s="147"/>
      <c r="AD100" s="148" t="s">
        <v>293</v>
      </c>
      <c r="AE100" s="148"/>
      <c r="AF100" s="148"/>
      <c r="AG100" s="148"/>
      <c r="AH100" s="148"/>
      <c r="AI100" s="148"/>
      <c r="AJ100" s="148"/>
      <c r="AK100" s="148"/>
      <c r="AL100" s="148"/>
      <c r="AM100" s="148"/>
      <c r="AN100" s="148"/>
      <c r="AO100" s="148"/>
      <c r="AP100" s="148"/>
      <c r="AQ100" s="148"/>
      <c r="AR100" s="148"/>
      <c r="AS100" s="148"/>
      <c r="AT100" s="148"/>
      <c r="AU100" s="148"/>
      <c r="AV100" s="160">
        <f>AV101</f>
        <v>292200</v>
      </c>
      <c r="AW100" s="160"/>
      <c r="AX100" s="160"/>
      <c r="AY100" s="160"/>
      <c r="AZ100" s="160"/>
      <c r="BA100" s="160"/>
      <c r="BB100" s="160"/>
      <c r="BC100" s="160"/>
      <c r="BD100" s="160"/>
      <c r="BE100" s="160"/>
      <c r="BF100" s="160"/>
      <c r="BG100" s="160"/>
      <c r="BH100" s="160"/>
      <c r="BI100" s="160"/>
      <c r="BJ100" s="160">
        <f>BJ101</f>
        <v>292200</v>
      </c>
      <c r="BK100" s="160"/>
      <c r="BL100" s="160"/>
      <c r="BM100" s="160"/>
      <c r="BN100" s="160"/>
      <c r="BO100" s="160"/>
      <c r="BP100" s="160"/>
      <c r="BQ100" s="160"/>
      <c r="BR100" s="160"/>
      <c r="BS100" s="160"/>
      <c r="BT100" s="160"/>
      <c r="BU100" s="160"/>
      <c r="BV100" s="160"/>
      <c r="BW100" s="22">
        <f t="shared" si="2"/>
        <v>0</v>
      </c>
    </row>
    <row r="101" spans="1:75" ht="21.75" customHeight="1" thickBot="1">
      <c r="A101" s="65" t="s">
        <v>56</v>
      </c>
      <c r="B101" s="66"/>
      <c r="C101" s="66"/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151" t="s">
        <v>292</v>
      </c>
      <c r="AE101" s="151"/>
      <c r="AF101" s="151"/>
      <c r="AG101" s="151"/>
      <c r="AH101" s="151"/>
      <c r="AI101" s="151"/>
      <c r="AJ101" s="151"/>
      <c r="AK101" s="151"/>
      <c r="AL101" s="151"/>
      <c r="AM101" s="151"/>
      <c r="AN101" s="151"/>
      <c r="AO101" s="151"/>
      <c r="AP101" s="151"/>
      <c r="AQ101" s="151"/>
      <c r="AR101" s="151"/>
      <c r="AS101" s="151"/>
      <c r="AT101" s="151"/>
      <c r="AU101" s="151"/>
      <c r="AV101" s="76">
        <v>292200</v>
      </c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>
        <v>292200</v>
      </c>
      <c r="BK101" s="76"/>
      <c r="BL101" s="76"/>
      <c r="BM101" s="76"/>
      <c r="BN101" s="76"/>
      <c r="BO101" s="76"/>
      <c r="BP101" s="76"/>
      <c r="BQ101" s="76"/>
      <c r="BR101" s="76"/>
      <c r="BS101" s="76"/>
      <c r="BT101" s="76"/>
      <c r="BU101" s="76"/>
      <c r="BV101" s="76"/>
      <c r="BW101" s="20">
        <f t="shared" si="2"/>
        <v>0</v>
      </c>
    </row>
    <row r="102" spans="1:75" ht="43.5" customHeight="1" thickBot="1">
      <c r="A102" s="162" t="s">
        <v>114</v>
      </c>
      <c r="B102" s="163"/>
      <c r="C102" s="163"/>
      <c r="D102" s="163"/>
      <c r="E102" s="163"/>
      <c r="F102" s="163"/>
      <c r="G102" s="163"/>
      <c r="H102" s="163"/>
      <c r="I102" s="163"/>
      <c r="J102" s="163"/>
      <c r="K102" s="163"/>
      <c r="L102" s="163"/>
      <c r="M102" s="163"/>
      <c r="N102" s="163"/>
      <c r="O102" s="163"/>
      <c r="P102" s="163"/>
      <c r="Q102" s="163"/>
      <c r="R102" s="163"/>
      <c r="S102" s="163"/>
      <c r="T102" s="163"/>
      <c r="U102" s="163"/>
      <c r="V102" s="163"/>
      <c r="W102" s="163"/>
      <c r="X102" s="163"/>
      <c r="Y102" s="163"/>
      <c r="Z102" s="163"/>
      <c r="AA102" s="163"/>
      <c r="AB102" s="163"/>
      <c r="AC102" s="163"/>
      <c r="AD102" s="164" t="s">
        <v>99</v>
      </c>
      <c r="AE102" s="164"/>
      <c r="AF102" s="164"/>
      <c r="AG102" s="164"/>
      <c r="AH102" s="164"/>
      <c r="AI102" s="164"/>
      <c r="AJ102" s="164"/>
      <c r="AK102" s="164"/>
      <c r="AL102" s="164"/>
      <c r="AM102" s="164"/>
      <c r="AN102" s="164"/>
      <c r="AO102" s="164"/>
      <c r="AP102" s="164"/>
      <c r="AQ102" s="164"/>
      <c r="AR102" s="164"/>
      <c r="AS102" s="164"/>
      <c r="AT102" s="164"/>
      <c r="AU102" s="164"/>
      <c r="AV102" s="91">
        <f>AV103</f>
        <v>76635000</v>
      </c>
      <c r="AW102" s="91"/>
      <c r="AX102" s="91"/>
      <c r="AY102" s="91"/>
      <c r="AZ102" s="91"/>
      <c r="BA102" s="91"/>
      <c r="BB102" s="91"/>
      <c r="BC102" s="91"/>
      <c r="BD102" s="91"/>
      <c r="BE102" s="91"/>
      <c r="BF102" s="91"/>
      <c r="BG102" s="91"/>
      <c r="BH102" s="91"/>
      <c r="BI102" s="91"/>
      <c r="BJ102" s="91">
        <f>BJ103</f>
        <v>76548578</v>
      </c>
      <c r="BK102" s="91"/>
      <c r="BL102" s="91"/>
      <c r="BM102" s="91"/>
      <c r="BN102" s="91"/>
      <c r="BO102" s="91"/>
      <c r="BP102" s="91"/>
      <c r="BQ102" s="91"/>
      <c r="BR102" s="91"/>
      <c r="BS102" s="91"/>
      <c r="BT102" s="91"/>
      <c r="BU102" s="91"/>
      <c r="BV102" s="91"/>
      <c r="BW102" s="16">
        <f aca="true" t="shared" si="3" ref="BW102:BW154">AV102-BJ102</f>
        <v>86422</v>
      </c>
    </row>
    <row r="103" spans="1:75" ht="23.25" customHeight="1">
      <c r="A103" s="197" t="s">
        <v>65</v>
      </c>
      <c r="B103" s="198"/>
      <c r="C103" s="198"/>
      <c r="D103" s="198"/>
      <c r="E103" s="198"/>
      <c r="F103" s="198"/>
      <c r="G103" s="198"/>
      <c r="H103" s="198"/>
      <c r="I103" s="198"/>
      <c r="J103" s="198"/>
      <c r="K103" s="198"/>
      <c r="L103" s="198"/>
      <c r="M103" s="198"/>
      <c r="N103" s="198"/>
      <c r="O103" s="198"/>
      <c r="P103" s="198"/>
      <c r="Q103" s="198"/>
      <c r="R103" s="198"/>
      <c r="S103" s="198"/>
      <c r="T103" s="198"/>
      <c r="U103" s="198"/>
      <c r="V103" s="198"/>
      <c r="W103" s="198"/>
      <c r="X103" s="198"/>
      <c r="Y103" s="198"/>
      <c r="Z103" s="198"/>
      <c r="AA103" s="198"/>
      <c r="AB103" s="198"/>
      <c r="AC103" s="198"/>
      <c r="AD103" s="166" t="s">
        <v>100</v>
      </c>
      <c r="AE103" s="166"/>
      <c r="AF103" s="166"/>
      <c r="AG103" s="166"/>
      <c r="AH103" s="166"/>
      <c r="AI103" s="166"/>
      <c r="AJ103" s="166"/>
      <c r="AK103" s="166"/>
      <c r="AL103" s="166"/>
      <c r="AM103" s="166"/>
      <c r="AN103" s="166"/>
      <c r="AO103" s="166"/>
      <c r="AP103" s="166"/>
      <c r="AQ103" s="166"/>
      <c r="AR103" s="166"/>
      <c r="AS103" s="166"/>
      <c r="AT103" s="166"/>
      <c r="AU103" s="166"/>
      <c r="AV103" s="116">
        <f>AV105+AV106+AV107+AV104</f>
        <v>76635000</v>
      </c>
      <c r="AW103" s="116"/>
      <c r="AX103" s="116"/>
      <c r="AY103" s="116"/>
      <c r="AZ103" s="116"/>
      <c r="BA103" s="116"/>
      <c r="BB103" s="116"/>
      <c r="BC103" s="116"/>
      <c r="BD103" s="116"/>
      <c r="BE103" s="116"/>
      <c r="BF103" s="116"/>
      <c r="BG103" s="116"/>
      <c r="BH103" s="116"/>
      <c r="BI103" s="116"/>
      <c r="BJ103" s="116">
        <f>BJ105+BJ106+BJ107+BJ104</f>
        <v>76548578</v>
      </c>
      <c r="BK103" s="116"/>
      <c r="BL103" s="116"/>
      <c r="BM103" s="116"/>
      <c r="BN103" s="116"/>
      <c r="BO103" s="116"/>
      <c r="BP103" s="116"/>
      <c r="BQ103" s="116"/>
      <c r="BR103" s="116"/>
      <c r="BS103" s="116"/>
      <c r="BT103" s="116"/>
      <c r="BU103" s="116"/>
      <c r="BV103" s="116"/>
      <c r="BW103" s="30">
        <f t="shared" si="3"/>
        <v>86422</v>
      </c>
    </row>
    <row r="104" spans="1:75" ht="27" customHeight="1">
      <c r="A104" s="65" t="s">
        <v>55</v>
      </c>
      <c r="B104" s="66"/>
      <c r="C104" s="66"/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151" t="s">
        <v>329</v>
      </c>
      <c r="AE104" s="151"/>
      <c r="AF104" s="151"/>
      <c r="AG104" s="151"/>
      <c r="AH104" s="151"/>
      <c r="AI104" s="151"/>
      <c r="AJ104" s="151"/>
      <c r="AK104" s="151"/>
      <c r="AL104" s="151"/>
      <c r="AM104" s="151"/>
      <c r="AN104" s="151"/>
      <c r="AO104" s="151"/>
      <c r="AP104" s="151"/>
      <c r="AQ104" s="151"/>
      <c r="AR104" s="151"/>
      <c r="AS104" s="151"/>
      <c r="AT104" s="151"/>
      <c r="AU104" s="151"/>
      <c r="AV104" s="76">
        <f>AV110</f>
        <v>18900</v>
      </c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  <c r="BJ104" s="76">
        <f>BJ110</f>
        <v>18831.64</v>
      </c>
      <c r="BK104" s="76"/>
      <c r="BL104" s="76"/>
      <c r="BM104" s="76"/>
      <c r="BN104" s="76"/>
      <c r="BO104" s="76"/>
      <c r="BP104" s="76"/>
      <c r="BQ104" s="76"/>
      <c r="BR104" s="76"/>
      <c r="BS104" s="76"/>
      <c r="BT104" s="76"/>
      <c r="BU104" s="76"/>
      <c r="BV104" s="76"/>
      <c r="BW104" s="20">
        <f>AV104-BJ104</f>
        <v>68.36000000000058</v>
      </c>
    </row>
    <row r="105" spans="1:75" ht="12.75" customHeight="1">
      <c r="A105" s="65" t="s">
        <v>56</v>
      </c>
      <c r="B105" s="66"/>
      <c r="C105" s="66"/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151" t="s">
        <v>102</v>
      </c>
      <c r="AE105" s="151"/>
      <c r="AF105" s="151"/>
      <c r="AG105" s="151"/>
      <c r="AH105" s="151"/>
      <c r="AI105" s="151"/>
      <c r="AJ105" s="151"/>
      <c r="AK105" s="151"/>
      <c r="AL105" s="151"/>
      <c r="AM105" s="151"/>
      <c r="AN105" s="151"/>
      <c r="AO105" s="151"/>
      <c r="AP105" s="151"/>
      <c r="AQ105" s="151"/>
      <c r="AR105" s="151"/>
      <c r="AS105" s="151"/>
      <c r="AT105" s="151"/>
      <c r="AU105" s="151"/>
      <c r="AV105" s="76">
        <f>AV111</f>
        <v>63424800</v>
      </c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>
        <f>BJ111</f>
        <v>63338492.32</v>
      </c>
      <c r="BK105" s="76"/>
      <c r="BL105" s="76"/>
      <c r="BM105" s="76"/>
      <c r="BN105" s="76"/>
      <c r="BO105" s="76"/>
      <c r="BP105" s="76"/>
      <c r="BQ105" s="76"/>
      <c r="BR105" s="76"/>
      <c r="BS105" s="76"/>
      <c r="BT105" s="76"/>
      <c r="BU105" s="76"/>
      <c r="BV105" s="76"/>
      <c r="BW105" s="20">
        <f t="shared" si="3"/>
        <v>86307.6799999997</v>
      </c>
    </row>
    <row r="106" spans="1:75" ht="27" customHeight="1">
      <c r="A106" s="65" t="s">
        <v>58</v>
      </c>
      <c r="B106" s="66"/>
      <c r="C106" s="66"/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151" t="s">
        <v>149</v>
      </c>
      <c r="AE106" s="151"/>
      <c r="AF106" s="151"/>
      <c r="AG106" s="151"/>
      <c r="AH106" s="151"/>
      <c r="AI106" s="151"/>
      <c r="AJ106" s="151"/>
      <c r="AK106" s="151"/>
      <c r="AL106" s="151"/>
      <c r="AM106" s="151"/>
      <c r="AN106" s="151"/>
      <c r="AO106" s="151"/>
      <c r="AP106" s="151"/>
      <c r="AQ106" s="151"/>
      <c r="AR106" s="151"/>
      <c r="AS106" s="151"/>
      <c r="AT106" s="151"/>
      <c r="AU106" s="151"/>
      <c r="AV106" s="76">
        <f>AV112</f>
        <v>11464600</v>
      </c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  <c r="BJ106" s="76">
        <f>BJ112</f>
        <v>11464597.55</v>
      </c>
      <c r="BK106" s="76"/>
      <c r="BL106" s="76"/>
      <c r="BM106" s="76"/>
      <c r="BN106" s="76"/>
      <c r="BO106" s="76"/>
      <c r="BP106" s="76"/>
      <c r="BQ106" s="76"/>
      <c r="BR106" s="76"/>
      <c r="BS106" s="76"/>
      <c r="BT106" s="76"/>
      <c r="BU106" s="76"/>
      <c r="BV106" s="76"/>
      <c r="BW106" s="23">
        <f t="shared" si="3"/>
        <v>2.449999999254942</v>
      </c>
    </row>
    <row r="107" spans="1:75" ht="24" customHeight="1">
      <c r="A107" s="65" t="s">
        <v>59</v>
      </c>
      <c r="B107" s="66"/>
      <c r="C107" s="66"/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151" t="s">
        <v>176</v>
      </c>
      <c r="AE107" s="151"/>
      <c r="AF107" s="151"/>
      <c r="AG107" s="151"/>
      <c r="AH107" s="151"/>
      <c r="AI107" s="151"/>
      <c r="AJ107" s="151"/>
      <c r="AK107" s="151"/>
      <c r="AL107" s="151"/>
      <c r="AM107" s="151"/>
      <c r="AN107" s="151"/>
      <c r="AO107" s="151"/>
      <c r="AP107" s="151"/>
      <c r="AQ107" s="151"/>
      <c r="AR107" s="151"/>
      <c r="AS107" s="151"/>
      <c r="AT107" s="151"/>
      <c r="AU107" s="151"/>
      <c r="AV107" s="76">
        <f>AV113</f>
        <v>1726700</v>
      </c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/>
      <c r="BI107" s="76"/>
      <c r="BJ107" s="76">
        <f>BJ113</f>
        <v>1726656.49</v>
      </c>
      <c r="BK107" s="76"/>
      <c r="BL107" s="76"/>
      <c r="BM107" s="76"/>
      <c r="BN107" s="76"/>
      <c r="BO107" s="76"/>
      <c r="BP107" s="76"/>
      <c r="BQ107" s="76"/>
      <c r="BR107" s="76"/>
      <c r="BS107" s="76"/>
      <c r="BT107" s="76"/>
      <c r="BU107" s="76"/>
      <c r="BV107" s="76"/>
      <c r="BW107" s="23">
        <f t="shared" si="3"/>
        <v>43.51000000000931</v>
      </c>
    </row>
    <row r="108" spans="1:75" ht="17.25" customHeight="1">
      <c r="A108" s="199" t="s">
        <v>65</v>
      </c>
      <c r="B108" s="200"/>
      <c r="C108" s="200"/>
      <c r="D108" s="200"/>
      <c r="E108" s="200"/>
      <c r="F108" s="200"/>
      <c r="G108" s="200"/>
      <c r="H108" s="200"/>
      <c r="I108" s="200"/>
      <c r="J108" s="200"/>
      <c r="K108" s="200"/>
      <c r="L108" s="200"/>
      <c r="M108" s="200"/>
      <c r="N108" s="200"/>
      <c r="O108" s="200"/>
      <c r="P108" s="200"/>
      <c r="Q108" s="200"/>
      <c r="R108" s="200"/>
      <c r="S108" s="200"/>
      <c r="T108" s="200"/>
      <c r="U108" s="200"/>
      <c r="V108" s="200"/>
      <c r="W108" s="200"/>
      <c r="X108" s="200"/>
      <c r="Y108" s="200"/>
      <c r="Z108" s="200"/>
      <c r="AA108" s="200"/>
      <c r="AB108" s="200"/>
      <c r="AC108" s="200"/>
      <c r="AD108" s="148" t="s">
        <v>101</v>
      </c>
      <c r="AE108" s="148"/>
      <c r="AF108" s="148"/>
      <c r="AG108" s="148"/>
      <c r="AH108" s="148"/>
      <c r="AI108" s="148"/>
      <c r="AJ108" s="148"/>
      <c r="AK108" s="148"/>
      <c r="AL108" s="148"/>
      <c r="AM108" s="148"/>
      <c r="AN108" s="148"/>
      <c r="AO108" s="148"/>
      <c r="AP108" s="148"/>
      <c r="AQ108" s="148"/>
      <c r="AR108" s="148"/>
      <c r="AS108" s="148"/>
      <c r="AT108" s="148"/>
      <c r="AU108" s="148"/>
      <c r="AV108" s="160">
        <f>AV109</f>
        <v>76635000</v>
      </c>
      <c r="AW108" s="160"/>
      <c r="AX108" s="160"/>
      <c r="AY108" s="160"/>
      <c r="AZ108" s="160"/>
      <c r="BA108" s="160"/>
      <c r="BB108" s="160"/>
      <c r="BC108" s="160"/>
      <c r="BD108" s="160"/>
      <c r="BE108" s="160"/>
      <c r="BF108" s="160"/>
      <c r="BG108" s="160"/>
      <c r="BH108" s="160"/>
      <c r="BI108" s="160"/>
      <c r="BJ108" s="160">
        <f>BJ109</f>
        <v>76548578</v>
      </c>
      <c r="BK108" s="160"/>
      <c r="BL108" s="160"/>
      <c r="BM108" s="160"/>
      <c r="BN108" s="160"/>
      <c r="BO108" s="160"/>
      <c r="BP108" s="160"/>
      <c r="BQ108" s="160"/>
      <c r="BR108" s="160"/>
      <c r="BS108" s="160"/>
      <c r="BT108" s="160"/>
      <c r="BU108" s="160"/>
      <c r="BV108" s="160"/>
      <c r="BW108" s="22">
        <f t="shared" si="3"/>
        <v>86422</v>
      </c>
    </row>
    <row r="109" spans="1:75" ht="35.25" customHeight="1">
      <c r="A109" s="146" t="s">
        <v>241</v>
      </c>
      <c r="B109" s="147"/>
      <c r="C109" s="147"/>
      <c r="D109" s="147"/>
      <c r="E109" s="147"/>
      <c r="F109" s="147"/>
      <c r="G109" s="147"/>
      <c r="H109" s="147"/>
      <c r="I109" s="147"/>
      <c r="J109" s="147"/>
      <c r="K109" s="147"/>
      <c r="L109" s="147"/>
      <c r="M109" s="147"/>
      <c r="N109" s="147"/>
      <c r="O109" s="147"/>
      <c r="P109" s="147"/>
      <c r="Q109" s="147"/>
      <c r="R109" s="147"/>
      <c r="S109" s="147"/>
      <c r="T109" s="147"/>
      <c r="U109" s="147"/>
      <c r="V109" s="147"/>
      <c r="W109" s="147"/>
      <c r="X109" s="147"/>
      <c r="Y109" s="147"/>
      <c r="Z109" s="147"/>
      <c r="AA109" s="147"/>
      <c r="AB109" s="147"/>
      <c r="AC109" s="147"/>
      <c r="AD109" s="148" t="s">
        <v>275</v>
      </c>
      <c r="AE109" s="148"/>
      <c r="AF109" s="148"/>
      <c r="AG109" s="148"/>
      <c r="AH109" s="148"/>
      <c r="AI109" s="148"/>
      <c r="AJ109" s="148"/>
      <c r="AK109" s="148"/>
      <c r="AL109" s="148"/>
      <c r="AM109" s="148"/>
      <c r="AN109" s="148"/>
      <c r="AO109" s="148"/>
      <c r="AP109" s="148"/>
      <c r="AQ109" s="148"/>
      <c r="AR109" s="148"/>
      <c r="AS109" s="148"/>
      <c r="AT109" s="148"/>
      <c r="AU109" s="148"/>
      <c r="AV109" s="160">
        <f>AV111+AV112+AV113+AV110</f>
        <v>76635000</v>
      </c>
      <c r="AW109" s="160"/>
      <c r="AX109" s="160"/>
      <c r="AY109" s="160"/>
      <c r="AZ109" s="160"/>
      <c r="BA109" s="160"/>
      <c r="BB109" s="160"/>
      <c r="BC109" s="160"/>
      <c r="BD109" s="160"/>
      <c r="BE109" s="160"/>
      <c r="BF109" s="160"/>
      <c r="BG109" s="160"/>
      <c r="BH109" s="160"/>
      <c r="BI109" s="160"/>
      <c r="BJ109" s="160">
        <f>BJ111+BJ112+BJ113+BJ110</f>
        <v>76548578</v>
      </c>
      <c r="BK109" s="160"/>
      <c r="BL109" s="160"/>
      <c r="BM109" s="160"/>
      <c r="BN109" s="160"/>
      <c r="BO109" s="160"/>
      <c r="BP109" s="160"/>
      <c r="BQ109" s="160"/>
      <c r="BR109" s="160"/>
      <c r="BS109" s="160"/>
      <c r="BT109" s="160"/>
      <c r="BU109" s="160"/>
      <c r="BV109" s="160"/>
      <c r="BW109" s="22">
        <f t="shared" si="3"/>
        <v>86422</v>
      </c>
    </row>
    <row r="110" spans="1:75" ht="30" customHeight="1">
      <c r="A110" s="65" t="s">
        <v>55</v>
      </c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151" t="s">
        <v>330</v>
      </c>
      <c r="AE110" s="151"/>
      <c r="AF110" s="151"/>
      <c r="AG110" s="151"/>
      <c r="AH110" s="151"/>
      <c r="AI110" s="151"/>
      <c r="AJ110" s="151"/>
      <c r="AK110" s="151"/>
      <c r="AL110" s="151"/>
      <c r="AM110" s="151"/>
      <c r="AN110" s="151"/>
      <c r="AO110" s="151"/>
      <c r="AP110" s="151"/>
      <c r="AQ110" s="151"/>
      <c r="AR110" s="151"/>
      <c r="AS110" s="151"/>
      <c r="AT110" s="151"/>
      <c r="AU110" s="151"/>
      <c r="AV110" s="76">
        <v>18900</v>
      </c>
      <c r="AW110" s="76"/>
      <c r="AX110" s="76"/>
      <c r="AY110" s="76"/>
      <c r="AZ110" s="76"/>
      <c r="BA110" s="76"/>
      <c r="BB110" s="76"/>
      <c r="BC110" s="76"/>
      <c r="BD110" s="76"/>
      <c r="BE110" s="76"/>
      <c r="BF110" s="76"/>
      <c r="BG110" s="76"/>
      <c r="BH110" s="76"/>
      <c r="BI110" s="76"/>
      <c r="BJ110" s="76">
        <v>18831.64</v>
      </c>
      <c r="BK110" s="76"/>
      <c r="BL110" s="76"/>
      <c r="BM110" s="76"/>
      <c r="BN110" s="76"/>
      <c r="BO110" s="76"/>
      <c r="BP110" s="76"/>
      <c r="BQ110" s="76"/>
      <c r="BR110" s="76"/>
      <c r="BS110" s="76"/>
      <c r="BT110" s="76"/>
      <c r="BU110" s="76"/>
      <c r="BV110" s="76"/>
      <c r="BW110" s="20">
        <f>AV110-BJ110</f>
        <v>68.36000000000058</v>
      </c>
    </row>
    <row r="111" spans="1:75" ht="16.5" customHeight="1">
      <c r="A111" s="65" t="s">
        <v>56</v>
      </c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151" t="s">
        <v>276</v>
      </c>
      <c r="AE111" s="151"/>
      <c r="AF111" s="151"/>
      <c r="AG111" s="151"/>
      <c r="AH111" s="151"/>
      <c r="AI111" s="151"/>
      <c r="AJ111" s="151"/>
      <c r="AK111" s="151"/>
      <c r="AL111" s="151"/>
      <c r="AM111" s="151"/>
      <c r="AN111" s="151"/>
      <c r="AO111" s="151"/>
      <c r="AP111" s="151"/>
      <c r="AQ111" s="151"/>
      <c r="AR111" s="151"/>
      <c r="AS111" s="151"/>
      <c r="AT111" s="151"/>
      <c r="AU111" s="151"/>
      <c r="AV111" s="76">
        <v>63424800</v>
      </c>
      <c r="AW111" s="76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  <c r="BJ111" s="76">
        <v>63338492.32</v>
      </c>
      <c r="BK111" s="76"/>
      <c r="BL111" s="76"/>
      <c r="BM111" s="76"/>
      <c r="BN111" s="76"/>
      <c r="BO111" s="76"/>
      <c r="BP111" s="76"/>
      <c r="BQ111" s="76"/>
      <c r="BR111" s="76"/>
      <c r="BS111" s="76"/>
      <c r="BT111" s="76"/>
      <c r="BU111" s="76"/>
      <c r="BV111" s="76"/>
      <c r="BW111" s="20">
        <f t="shared" si="3"/>
        <v>86307.6799999997</v>
      </c>
    </row>
    <row r="112" spans="1:75" ht="28.5" customHeight="1">
      <c r="A112" s="65" t="s">
        <v>58</v>
      </c>
      <c r="B112" s="66"/>
      <c r="C112" s="66"/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151" t="s">
        <v>277</v>
      </c>
      <c r="AE112" s="151"/>
      <c r="AF112" s="151"/>
      <c r="AG112" s="151"/>
      <c r="AH112" s="151"/>
      <c r="AI112" s="151"/>
      <c r="AJ112" s="151"/>
      <c r="AK112" s="151"/>
      <c r="AL112" s="151"/>
      <c r="AM112" s="151"/>
      <c r="AN112" s="151"/>
      <c r="AO112" s="151"/>
      <c r="AP112" s="151"/>
      <c r="AQ112" s="151"/>
      <c r="AR112" s="151"/>
      <c r="AS112" s="151"/>
      <c r="AT112" s="151"/>
      <c r="AU112" s="151"/>
      <c r="AV112" s="76">
        <v>11464600</v>
      </c>
      <c r="AW112" s="76"/>
      <c r="AX112" s="76"/>
      <c r="AY112" s="76"/>
      <c r="AZ112" s="76"/>
      <c r="BA112" s="76"/>
      <c r="BB112" s="76"/>
      <c r="BC112" s="76"/>
      <c r="BD112" s="76"/>
      <c r="BE112" s="76"/>
      <c r="BF112" s="76"/>
      <c r="BG112" s="76"/>
      <c r="BH112" s="76"/>
      <c r="BI112" s="76"/>
      <c r="BJ112" s="76">
        <v>11464597.55</v>
      </c>
      <c r="BK112" s="76"/>
      <c r="BL112" s="76"/>
      <c r="BM112" s="76"/>
      <c r="BN112" s="76"/>
      <c r="BO112" s="76"/>
      <c r="BP112" s="76"/>
      <c r="BQ112" s="76"/>
      <c r="BR112" s="76"/>
      <c r="BS112" s="76"/>
      <c r="BT112" s="76"/>
      <c r="BU112" s="76"/>
      <c r="BV112" s="76"/>
      <c r="BW112" s="20">
        <f t="shared" si="3"/>
        <v>2.449999999254942</v>
      </c>
    </row>
    <row r="113" spans="1:75" ht="29.25" customHeight="1" thickBot="1">
      <c r="A113" s="65" t="s">
        <v>59</v>
      </c>
      <c r="B113" s="66"/>
      <c r="C113" s="66"/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151" t="s">
        <v>278</v>
      </c>
      <c r="AE113" s="151"/>
      <c r="AF113" s="151"/>
      <c r="AG113" s="151"/>
      <c r="AH113" s="151"/>
      <c r="AI113" s="151"/>
      <c r="AJ113" s="151"/>
      <c r="AK113" s="151"/>
      <c r="AL113" s="151"/>
      <c r="AM113" s="151"/>
      <c r="AN113" s="151"/>
      <c r="AO113" s="151"/>
      <c r="AP113" s="151"/>
      <c r="AQ113" s="151"/>
      <c r="AR113" s="151"/>
      <c r="AS113" s="151"/>
      <c r="AT113" s="151"/>
      <c r="AU113" s="151"/>
      <c r="AV113" s="76">
        <v>1726700</v>
      </c>
      <c r="AW113" s="76"/>
      <c r="AX113" s="76"/>
      <c r="AY113" s="76"/>
      <c r="AZ113" s="76"/>
      <c r="BA113" s="76"/>
      <c r="BB113" s="76"/>
      <c r="BC113" s="76"/>
      <c r="BD113" s="76"/>
      <c r="BE113" s="76"/>
      <c r="BF113" s="76"/>
      <c r="BG113" s="76"/>
      <c r="BH113" s="76"/>
      <c r="BI113" s="76"/>
      <c r="BJ113" s="76">
        <v>1726656.49</v>
      </c>
      <c r="BK113" s="76"/>
      <c r="BL113" s="76"/>
      <c r="BM113" s="76"/>
      <c r="BN113" s="76"/>
      <c r="BO113" s="76"/>
      <c r="BP113" s="76"/>
      <c r="BQ113" s="76"/>
      <c r="BR113" s="76"/>
      <c r="BS113" s="76"/>
      <c r="BT113" s="76"/>
      <c r="BU113" s="76"/>
      <c r="BV113" s="76"/>
      <c r="BW113" s="20">
        <f t="shared" si="3"/>
        <v>43.51000000000931</v>
      </c>
    </row>
    <row r="114" spans="1:75" ht="27.75" customHeight="1" thickBot="1">
      <c r="A114" s="162" t="s">
        <v>250</v>
      </c>
      <c r="B114" s="163"/>
      <c r="C114" s="163"/>
      <c r="D114" s="163"/>
      <c r="E114" s="163"/>
      <c r="F114" s="163"/>
      <c r="G114" s="163"/>
      <c r="H114" s="163"/>
      <c r="I114" s="163"/>
      <c r="J114" s="163"/>
      <c r="K114" s="163"/>
      <c r="L114" s="163"/>
      <c r="M114" s="163"/>
      <c r="N114" s="163"/>
      <c r="O114" s="163"/>
      <c r="P114" s="163"/>
      <c r="Q114" s="163"/>
      <c r="R114" s="163"/>
      <c r="S114" s="163"/>
      <c r="T114" s="163"/>
      <c r="U114" s="163"/>
      <c r="V114" s="163"/>
      <c r="W114" s="163"/>
      <c r="X114" s="163"/>
      <c r="Y114" s="163"/>
      <c r="Z114" s="163"/>
      <c r="AA114" s="163"/>
      <c r="AB114" s="163"/>
      <c r="AC114" s="163"/>
      <c r="AD114" s="164" t="s">
        <v>251</v>
      </c>
      <c r="AE114" s="164"/>
      <c r="AF114" s="164"/>
      <c r="AG114" s="164"/>
      <c r="AH114" s="164"/>
      <c r="AI114" s="164"/>
      <c r="AJ114" s="164"/>
      <c r="AK114" s="164"/>
      <c r="AL114" s="164"/>
      <c r="AM114" s="164"/>
      <c r="AN114" s="164"/>
      <c r="AO114" s="164"/>
      <c r="AP114" s="164"/>
      <c r="AQ114" s="164"/>
      <c r="AR114" s="164"/>
      <c r="AS114" s="164"/>
      <c r="AT114" s="164"/>
      <c r="AU114" s="164"/>
      <c r="AV114" s="91">
        <f>AV115</f>
        <v>99100</v>
      </c>
      <c r="AW114" s="91"/>
      <c r="AX114" s="91"/>
      <c r="AY114" s="91"/>
      <c r="AZ114" s="91"/>
      <c r="BA114" s="91"/>
      <c r="BB114" s="91"/>
      <c r="BC114" s="91"/>
      <c r="BD114" s="91"/>
      <c r="BE114" s="91"/>
      <c r="BF114" s="91"/>
      <c r="BG114" s="91"/>
      <c r="BH114" s="91"/>
      <c r="BI114" s="91"/>
      <c r="BJ114" s="91">
        <f>BJ115</f>
        <v>99100</v>
      </c>
      <c r="BK114" s="91"/>
      <c r="BL114" s="91"/>
      <c r="BM114" s="91"/>
      <c r="BN114" s="91"/>
      <c r="BO114" s="91"/>
      <c r="BP114" s="91"/>
      <c r="BQ114" s="91"/>
      <c r="BR114" s="91"/>
      <c r="BS114" s="91"/>
      <c r="BT114" s="91"/>
      <c r="BU114" s="91"/>
      <c r="BV114" s="91"/>
      <c r="BW114" s="16">
        <f t="shared" si="3"/>
        <v>0</v>
      </c>
    </row>
    <row r="115" spans="1:75" ht="42" customHeight="1">
      <c r="A115" s="197" t="s">
        <v>252</v>
      </c>
      <c r="B115" s="198"/>
      <c r="C115" s="198"/>
      <c r="D115" s="198"/>
      <c r="E115" s="198"/>
      <c r="F115" s="198"/>
      <c r="G115" s="198"/>
      <c r="H115" s="198"/>
      <c r="I115" s="198"/>
      <c r="J115" s="198"/>
      <c r="K115" s="198"/>
      <c r="L115" s="198"/>
      <c r="M115" s="198"/>
      <c r="N115" s="198"/>
      <c r="O115" s="198"/>
      <c r="P115" s="198"/>
      <c r="Q115" s="198"/>
      <c r="R115" s="198"/>
      <c r="S115" s="198"/>
      <c r="T115" s="198"/>
      <c r="U115" s="198"/>
      <c r="V115" s="198"/>
      <c r="W115" s="198"/>
      <c r="X115" s="198"/>
      <c r="Y115" s="198"/>
      <c r="Z115" s="198"/>
      <c r="AA115" s="198"/>
      <c r="AB115" s="198"/>
      <c r="AC115" s="198"/>
      <c r="AD115" s="166" t="s">
        <v>253</v>
      </c>
      <c r="AE115" s="166"/>
      <c r="AF115" s="166"/>
      <c r="AG115" s="166"/>
      <c r="AH115" s="166"/>
      <c r="AI115" s="166"/>
      <c r="AJ115" s="166"/>
      <c r="AK115" s="166"/>
      <c r="AL115" s="166"/>
      <c r="AM115" s="166"/>
      <c r="AN115" s="166"/>
      <c r="AO115" s="166"/>
      <c r="AP115" s="166"/>
      <c r="AQ115" s="166"/>
      <c r="AR115" s="166"/>
      <c r="AS115" s="166"/>
      <c r="AT115" s="166"/>
      <c r="AU115" s="166"/>
      <c r="AV115" s="116">
        <f>AV116</f>
        <v>99100</v>
      </c>
      <c r="AW115" s="116"/>
      <c r="AX115" s="116"/>
      <c r="AY115" s="116"/>
      <c r="AZ115" s="116"/>
      <c r="BA115" s="116"/>
      <c r="BB115" s="116"/>
      <c r="BC115" s="116"/>
      <c r="BD115" s="116"/>
      <c r="BE115" s="116"/>
      <c r="BF115" s="116"/>
      <c r="BG115" s="116"/>
      <c r="BH115" s="116"/>
      <c r="BI115" s="116"/>
      <c r="BJ115" s="116">
        <f>BJ116</f>
        <v>99100</v>
      </c>
      <c r="BK115" s="116"/>
      <c r="BL115" s="116"/>
      <c r="BM115" s="116"/>
      <c r="BN115" s="116"/>
      <c r="BO115" s="116"/>
      <c r="BP115" s="116"/>
      <c r="BQ115" s="116"/>
      <c r="BR115" s="116"/>
      <c r="BS115" s="116"/>
      <c r="BT115" s="116"/>
      <c r="BU115" s="116"/>
      <c r="BV115" s="116"/>
      <c r="BW115" s="30">
        <f t="shared" si="3"/>
        <v>0</v>
      </c>
    </row>
    <row r="116" spans="1:75" ht="27" customHeight="1">
      <c r="A116" s="65" t="s">
        <v>59</v>
      </c>
      <c r="B116" s="66"/>
      <c r="C116" s="66"/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151" t="s">
        <v>331</v>
      </c>
      <c r="AE116" s="151"/>
      <c r="AF116" s="151"/>
      <c r="AG116" s="151"/>
      <c r="AH116" s="151"/>
      <c r="AI116" s="151"/>
      <c r="AJ116" s="151"/>
      <c r="AK116" s="151"/>
      <c r="AL116" s="151"/>
      <c r="AM116" s="151"/>
      <c r="AN116" s="151"/>
      <c r="AO116" s="151"/>
      <c r="AP116" s="151"/>
      <c r="AQ116" s="151"/>
      <c r="AR116" s="151"/>
      <c r="AS116" s="151"/>
      <c r="AT116" s="151"/>
      <c r="AU116" s="151"/>
      <c r="AV116" s="76">
        <f>AV119</f>
        <v>99100</v>
      </c>
      <c r="AW116" s="76"/>
      <c r="AX116" s="76"/>
      <c r="AY116" s="76"/>
      <c r="AZ116" s="76"/>
      <c r="BA116" s="76"/>
      <c r="BB116" s="76"/>
      <c r="BC116" s="76"/>
      <c r="BD116" s="76"/>
      <c r="BE116" s="76"/>
      <c r="BF116" s="76"/>
      <c r="BG116" s="76"/>
      <c r="BH116" s="76"/>
      <c r="BI116" s="76"/>
      <c r="BJ116" s="76">
        <f>BJ119</f>
        <v>99100</v>
      </c>
      <c r="BK116" s="76"/>
      <c r="BL116" s="76"/>
      <c r="BM116" s="76"/>
      <c r="BN116" s="76"/>
      <c r="BO116" s="76"/>
      <c r="BP116" s="76"/>
      <c r="BQ116" s="76"/>
      <c r="BR116" s="76"/>
      <c r="BS116" s="76"/>
      <c r="BT116" s="76"/>
      <c r="BU116" s="76"/>
      <c r="BV116" s="76"/>
      <c r="BW116" s="20">
        <f t="shared" si="3"/>
        <v>0</v>
      </c>
    </row>
    <row r="117" spans="1:75" ht="41.25" customHeight="1">
      <c r="A117" s="197" t="s">
        <v>252</v>
      </c>
      <c r="B117" s="198"/>
      <c r="C117" s="198"/>
      <c r="D117" s="198"/>
      <c r="E117" s="198"/>
      <c r="F117" s="198"/>
      <c r="G117" s="198"/>
      <c r="H117" s="198"/>
      <c r="I117" s="198"/>
      <c r="J117" s="198"/>
      <c r="K117" s="198"/>
      <c r="L117" s="198"/>
      <c r="M117" s="198"/>
      <c r="N117" s="198"/>
      <c r="O117" s="198"/>
      <c r="P117" s="198"/>
      <c r="Q117" s="198"/>
      <c r="R117" s="198"/>
      <c r="S117" s="198"/>
      <c r="T117" s="198"/>
      <c r="U117" s="198"/>
      <c r="V117" s="198"/>
      <c r="W117" s="198"/>
      <c r="X117" s="198"/>
      <c r="Y117" s="198"/>
      <c r="Z117" s="198"/>
      <c r="AA117" s="198"/>
      <c r="AB117" s="198"/>
      <c r="AC117" s="198"/>
      <c r="AD117" s="148" t="s">
        <v>295</v>
      </c>
      <c r="AE117" s="148"/>
      <c r="AF117" s="148"/>
      <c r="AG117" s="148"/>
      <c r="AH117" s="148"/>
      <c r="AI117" s="148"/>
      <c r="AJ117" s="148"/>
      <c r="AK117" s="148"/>
      <c r="AL117" s="148"/>
      <c r="AM117" s="148"/>
      <c r="AN117" s="148"/>
      <c r="AO117" s="148"/>
      <c r="AP117" s="148"/>
      <c r="AQ117" s="148"/>
      <c r="AR117" s="148"/>
      <c r="AS117" s="148"/>
      <c r="AT117" s="148"/>
      <c r="AU117" s="148"/>
      <c r="AV117" s="160">
        <f>AV118</f>
        <v>99100</v>
      </c>
      <c r="AW117" s="160"/>
      <c r="AX117" s="160"/>
      <c r="AY117" s="160"/>
      <c r="AZ117" s="160"/>
      <c r="BA117" s="160"/>
      <c r="BB117" s="160"/>
      <c r="BC117" s="160"/>
      <c r="BD117" s="160"/>
      <c r="BE117" s="160"/>
      <c r="BF117" s="160"/>
      <c r="BG117" s="160"/>
      <c r="BH117" s="160"/>
      <c r="BI117" s="160"/>
      <c r="BJ117" s="160">
        <f>BJ118</f>
        <v>99100</v>
      </c>
      <c r="BK117" s="160"/>
      <c r="BL117" s="160"/>
      <c r="BM117" s="160"/>
      <c r="BN117" s="160"/>
      <c r="BO117" s="160"/>
      <c r="BP117" s="160"/>
      <c r="BQ117" s="160"/>
      <c r="BR117" s="160"/>
      <c r="BS117" s="160"/>
      <c r="BT117" s="160"/>
      <c r="BU117" s="160"/>
      <c r="BV117" s="160"/>
      <c r="BW117" s="22">
        <f t="shared" si="3"/>
        <v>0</v>
      </c>
    </row>
    <row r="118" spans="1:75" ht="37.5" customHeight="1">
      <c r="A118" s="146" t="s">
        <v>241</v>
      </c>
      <c r="B118" s="147"/>
      <c r="C118" s="147"/>
      <c r="D118" s="147"/>
      <c r="E118" s="147"/>
      <c r="F118" s="147"/>
      <c r="G118" s="147"/>
      <c r="H118" s="147"/>
      <c r="I118" s="147"/>
      <c r="J118" s="147"/>
      <c r="K118" s="147"/>
      <c r="L118" s="147"/>
      <c r="M118" s="147"/>
      <c r="N118" s="147"/>
      <c r="O118" s="147"/>
      <c r="P118" s="147"/>
      <c r="Q118" s="147"/>
      <c r="R118" s="147"/>
      <c r="S118" s="147"/>
      <c r="T118" s="147"/>
      <c r="U118" s="147"/>
      <c r="V118" s="147"/>
      <c r="W118" s="147"/>
      <c r="X118" s="147"/>
      <c r="Y118" s="147"/>
      <c r="Z118" s="147"/>
      <c r="AA118" s="147"/>
      <c r="AB118" s="147"/>
      <c r="AC118" s="147"/>
      <c r="AD118" s="148" t="s">
        <v>343</v>
      </c>
      <c r="AE118" s="148"/>
      <c r="AF118" s="148"/>
      <c r="AG118" s="148"/>
      <c r="AH118" s="148"/>
      <c r="AI118" s="148"/>
      <c r="AJ118" s="148"/>
      <c r="AK118" s="148"/>
      <c r="AL118" s="148"/>
      <c r="AM118" s="148"/>
      <c r="AN118" s="148"/>
      <c r="AO118" s="148"/>
      <c r="AP118" s="148"/>
      <c r="AQ118" s="148"/>
      <c r="AR118" s="148"/>
      <c r="AS118" s="148"/>
      <c r="AT118" s="148"/>
      <c r="AU118" s="148"/>
      <c r="AV118" s="160">
        <f>AV119</f>
        <v>99100</v>
      </c>
      <c r="AW118" s="160"/>
      <c r="AX118" s="160"/>
      <c r="AY118" s="160"/>
      <c r="AZ118" s="160"/>
      <c r="BA118" s="160"/>
      <c r="BB118" s="160"/>
      <c r="BC118" s="160"/>
      <c r="BD118" s="160"/>
      <c r="BE118" s="160"/>
      <c r="BF118" s="160"/>
      <c r="BG118" s="160"/>
      <c r="BH118" s="160"/>
      <c r="BI118" s="160"/>
      <c r="BJ118" s="160">
        <f>BJ119</f>
        <v>99100</v>
      </c>
      <c r="BK118" s="160"/>
      <c r="BL118" s="160"/>
      <c r="BM118" s="160"/>
      <c r="BN118" s="160"/>
      <c r="BO118" s="160"/>
      <c r="BP118" s="160"/>
      <c r="BQ118" s="160"/>
      <c r="BR118" s="160"/>
      <c r="BS118" s="160"/>
      <c r="BT118" s="160"/>
      <c r="BU118" s="160"/>
      <c r="BV118" s="160"/>
      <c r="BW118" s="22">
        <f t="shared" si="3"/>
        <v>0</v>
      </c>
    </row>
    <row r="119" spans="1:75" ht="24.75" customHeight="1" thickBot="1">
      <c r="A119" s="65" t="s">
        <v>59</v>
      </c>
      <c r="B119" s="66"/>
      <c r="C119" s="66"/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151" t="s">
        <v>332</v>
      </c>
      <c r="AE119" s="151"/>
      <c r="AF119" s="151"/>
      <c r="AG119" s="151"/>
      <c r="AH119" s="151"/>
      <c r="AI119" s="151"/>
      <c r="AJ119" s="151"/>
      <c r="AK119" s="151"/>
      <c r="AL119" s="151"/>
      <c r="AM119" s="151"/>
      <c r="AN119" s="151"/>
      <c r="AO119" s="151"/>
      <c r="AP119" s="151"/>
      <c r="AQ119" s="151"/>
      <c r="AR119" s="151"/>
      <c r="AS119" s="151"/>
      <c r="AT119" s="151"/>
      <c r="AU119" s="151"/>
      <c r="AV119" s="76">
        <v>99100</v>
      </c>
      <c r="AW119" s="76"/>
      <c r="AX119" s="76"/>
      <c r="AY119" s="76"/>
      <c r="AZ119" s="76"/>
      <c r="BA119" s="76"/>
      <c r="BB119" s="76"/>
      <c r="BC119" s="76"/>
      <c r="BD119" s="76"/>
      <c r="BE119" s="76"/>
      <c r="BF119" s="76"/>
      <c r="BG119" s="76"/>
      <c r="BH119" s="76"/>
      <c r="BI119" s="76"/>
      <c r="BJ119" s="76">
        <v>99100</v>
      </c>
      <c r="BK119" s="76"/>
      <c r="BL119" s="76"/>
      <c r="BM119" s="76"/>
      <c r="BN119" s="76"/>
      <c r="BO119" s="76"/>
      <c r="BP119" s="76"/>
      <c r="BQ119" s="76"/>
      <c r="BR119" s="76"/>
      <c r="BS119" s="76"/>
      <c r="BT119" s="76"/>
      <c r="BU119" s="76"/>
      <c r="BV119" s="76"/>
      <c r="BW119" s="20">
        <f t="shared" si="3"/>
        <v>0</v>
      </c>
    </row>
    <row r="120" spans="1:75" ht="23.25" customHeight="1" thickBot="1">
      <c r="A120" s="162" t="s">
        <v>103</v>
      </c>
      <c r="B120" s="163"/>
      <c r="C120" s="163"/>
      <c r="D120" s="163"/>
      <c r="E120" s="163"/>
      <c r="F120" s="163"/>
      <c r="G120" s="163"/>
      <c r="H120" s="163"/>
      <c r="I120" s="163"/>
      <c r="J120" s="163"/>
      <c r="K120" s="163"/>
      <c r="L120" s="163"/>
      <c r="M120" s="163"/>
      <c r="N120" s="163"/>
      <c r="O120" s="163"/>
      <c r="P120" s="163"/>
      <c r="Q120" s="163"/>
      <c r="R120" s="163"/>
      <c r="S120" s="163"/>
      <c r="T120" s="163"/>
      <c r="U120" s="163"/>
      <c r="V120" s="163"/>
      <c r="W120" s="163"/>
      <c r="X120" s="163"/>
      <c r="Y120" s="163"/>
      <c r="Z120" s="163"/>
      <c r="AA120" s="163"/>
      <c r="AB120" s="163"/>
      <c r="AC120" s="163"/>
      <c r="AD120" s="164" t="s">
        <v>104</v>
      </c>
      <c r="AE120" s="164"/>
      <c r="AF120" s="164"/>
      <c r="AG120" s="164"/>
      <c r="AH120" s="164"/>
      <c r="AI120" s="164"/>
      <c r="AJ120" s="164"/>
      <c r="AK120" s="164"/>
      <c r="AL120" s="164"/>
      <c r="AM120" s="164"/>
      <c r="AN120" s="164"/>
      <c r="AO120" s="164"/>
      <c r="AP120" s="164"/>
      <c r="AQ120" s="164"/>
      <c r="AR120" s="164"/>
      <c r="AS120" s="164"/>
      <c r="AT120" s="164"/>
      <c r="AU120" s="164"/>
      <c r="AV120" s="91">
        <f>AV121+AV125+AV134</f>
        <v>397900</v>
      </c>
      <c r="AW120" s="91"/>
      <c r="AX120" s="91"/>
      <c r="AY120" s="91"/>
      <c r="AZ120" s="91"/>
      <c r="BA120" s="91"/>
      <c r="BB120" s="91"/>
      <c r="BC120" s="91"/>
      <c r="BD120" s="91"/>
      <c r="BE120" s="91"/>
      <c r="BF120" s="91"/>
      <c r="BG120" s="91"/>
      <c r="BH120" s="91"/>
      <c r="BI120" s="91"/>
      <c r="BJ120" s="91">
        <f>BJ121+BJ125+BJ134</f>
        <v>397719.26</v>
      </c>
      <c r="BK120" s="91"/>
      <c r="BL120" s="91"/>
      <c r="BM120" s="91"/>
      <c r="BN120" s="91"/>
      <c r="BO120" s="91"/>
      <c r="BP120" s="91"/>
      <c r="BQ120" s="91"/>
      <c r="BR120" s="91"/>
      <c r="BS120" s="91"/>
      <c r="BT120" s="91"/>
      <c r="BU120" s="91"/>
      <c r="BV120" s="91"/>
      <c r="BW120" s="15">
        <f t="shared" si="3"/>
        <v>180.7399999999907</v>
      </c>
    </row>
    <row r="121" spans="1:75" ht="53.25" customHeight="1">
      <c r="A121" s="113" t="s">
        <v>254</v>
      </c>
      <c r="B121" s="114"/>
      <c r="C121" s="114"/>
      <c r="D121" s="114"/>
      <c r="E121" s="114"/>
      <c r="F121" s="114"/>
      <c r="G121" s="114"/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114"/>
      <c r="AA121" s="114"/>
      <c r="AB121" s="114"/>
      <c r="AC121" s="114"/>
      <c r="AD121" s="166" t="s">
        <v>255</v>
      </c>
      <c r="AE121" s="166"/>
      <c r="AF121" s="166"/>
      <c r="AG121" s="166"/>
      <c r="AH121" s="166"/>
      <c r="AI121" s="166"/>
      <c r="AJ121" s="166"/>
      <c r="AK121" s="166"/>
      <c r="AL121" s="166"/>
      <c r="AM121" s="166"/>
      <c r="AN121" s="166"/>
      <c r="AO121" s="166"/>
      <c r="AP121" s="166"/>
      <c r="AQ121" s="166"/>
      <c r="AR121" s="166"/>
      <c r="AS121" s="166"/>
      <c r="AT121" s="166"/>
      <c r="AU121" s="166"/>
      <c r="AV121" s="116">
        <f>AV122</f>
        <v>5600</v>
      </c>
      <c r="AW121" s="116"/>
      <c r="AX121" s="116"/>
      <c r="AY121" s="116"/>
      <c r="AZ121" s="116"/>
      <c r="BA121" s="116"/>
      <c r="BB121" s="116"/>
      <c r="BC121" s="116"/>
      <c r="BD121" s="116"/>
      <c r="BE121" s="116"/>
      <c r="BF121" s="116"/>
      <c r="BG121" s="116"/>
      <c r="BH121" s="116"/>
      <c r="BI121" s="116"/>
      <c r="BJ121" s="116">
        <f>BJ122</f>
        <v>5600</v>
      </c>
      <c r="BK121" s="116"/>
      <c r="BL121" s="116"/>
      <c r="BM121" s="116"/>
      <c r="BN121" s="116"/>
      <c r="BO121" s="116"/>
      <c r="BP121" s="116"/>
      <c r="BQ121" s="116"/>
      <c r="BR121" s="116"/>
      <c r="BS121" s="116"/>
      <c r="BT121" s="116"/>
      <c r="BU121" s="116"/>
      <c r="BV121" s="116"/>
      <c r="BW121" s="30">
        <f>AV121-BJ121</f>
        <v>0</v>
      </c>
    </row>
    <row r="122" spans="1:75" ht="21" customHeight="1">
      <c r="A122" s="65" t="s">
        <v>56</v>
      </c>
      <c r="B122" s="66"/>
      <c r="C122" s="66"/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151" t="s">
        <v>256</v>
      </c>
      <c r="AE122" s="151"/>
      <c r="AF122" s="151"/>
      <c r="AG122" s="151"/>
      <c r="AH122" s="151"/>
      <c r="AI122" s="151"/>
      <c r="AJ122" s="151"/>
      <c r="AK122" s="151"/>
      <c r="AL122" s="151"/>
      <c r="AM122" s="151"/>
      <c r="AN122" s="151"/>
      <c r="AO122" s="151"/>
      <c r="AP122" s="151"/>
      <c r="AQ122" s="151"/>
      <c r="AR122" s="151"/>
      <c r="AS122" s="151"/>
      <c r="AT122" s="151"/>
      <c r="AU122" s="151"/>
      <c r="AV122" s="76">
        <f>AV124</f>
        <v>5600</v>
      </c>
      <c r="AW122" s="76"/>
      <c r="AX122" s="76"/>
      <c r="AY122" s="76"/>
      <c r="AZ122" s="76"/>
      <c r="BA122" s="76"/>
      <c r="BB122" s="76"/>
      <c r="BC122" s="76"/>
      <c r="BD122" s="76"/>
      <c r="BE122" s="76"/>
      <c r="BF122" s="76"/>
      <c r="BG122" s="76"/>
      <c r="BH122" s="76"/>
      <c r="BI122" s="76"/>
      <c r="BJ122" s="76">
        <f>BJ124</f>
        <v>5600</v>
      </c>
      <c r="BK122" s="76"/>
      <c r="BL122" s="76"/>
      <c r="BM122" s="76"/>
      <c r="BN122" s="76"/>
      <c r="BO122" s="76"/>
      <c r="BP122" s="76"/>
      <c r="BQ122" s="76"/>
      <c r="BR122" s="76"/>
      <c r="BS122" s="76"/>
      <c r="BT122" s="76"/>
      <c r="BU122" s="76"/>
      <c r="BV122" s="76"/>
      <c r="BW122" s="20">
        <f>AV122-BJ122</f>
        <v>0</v>
      </c>
    </row>
    <row r="123" spans="1:75" ht="34.5" customHeight="1">
      <c r="A123" s="146" t="s">
        <v>241</v>
      </c>
      <c r="B123" s="147"/>
      <c r="C123" s="147"/>
      <c r="D123" s="147"/>
      <c r="E123" s="147"/>
      <c r="F123" s="147"/>
      <c r="G123" s="147"/>
      <c r="H123" s="147"/>
      <c r="I123" s="147"/>
      <c r="J123" s="147"/>
      <c r="K123" s="147"/>
      <c r="L123" s="147"/>
      <c r="M123" s="147"/>
      <c r="N123" s="147"/>
      <c r="O123" s="147"/>
      <c r="P123" s="147"/>
      <c r="Q123" s="147"/>
      <c r="R123" s="147"/>
      <c r="S123" s="147"/>
      <c r="T123" s="147"/>
      <c r="U123" s="147"/>
      <c r="V123" s="147"/>
      <c r="W123" s="147"/>
      <c r="X123" s="147"/>
      <c r="Y123" s="147"/>
      <c r="Z123" s="147"/>
      <c r="AA123" s="147"/>
      <c r="AB123" s="147"/>
      <c r="AC123" s="147"/>
      <c r="AD123" s="148" t="s">
        <v>297</v>
      </c>
      <c r="AE123" s="148"/>
      <c r="AF123" s="148"/>
      <c r="AG123" s="148"/>
      <c r="AH123" s="148"/>
      <c r="AI123" s="148"/>
      <c r="AJ123" s="148"/>
      <c r="AK123" s="148"/>
      <c r="AL123" s="148"/>
      <c r="AM123" s="148"/>
      <c r="AN123" s="148"/>
      <c r="AO123" s="148"/>
      <c r="AP123" s="148"/>
      <c r="AQ123" s="148"/>
      <c r="AR123" s="148"/>
      <c r="AS123" s="148"/>
      <c r="AT123" s="148"/>
      <c r="AU123" s="148"/>
      <c r="AV123" s="160">
        <f>AV124</f>
        <v>5600</v>
      </c>
      <c r="AW123" s="160"/>
      <c r="AX123" s="160"/>
      <c r="AY123" s="160"/>
      <c r="AZ123" s="160"/>
      <c r="BA123" s="160"/>
      <c r="BB123" s="160"/>
      <c r="BC123" s="160"/>
      <c r="BD123" s="160"/>
      <c r="BE123" s="160"/>
      <c r="BF123" s="160"/>
      <c r="BG123" s="160"/>
      <c r="BH123" s="160"/>
      <c r="BI123" s="160"/>
      <c r="BJ123" s="160">
        <f>BJ124</f>
        <v>5600</v>
      </c>
      <c r="BK123" s="160"/>
      <c r="BL123" s="160"/>
      <c r="BM123" s="160"/>
      <c r="BN123" s="160"/>
      <c r="BO123" s="160"/>
      <c r="BP123" s="160"/>
      <c r="BQ123" s="160"/>
      <c r="BR123" s="160"/>
      <c r="BS123" s="160"/>
      <c r="BT123" s="160"/>
      <c r="BU123" s="160"/>
      <c r="BV123" s="160"/>
      <c r="BW123" s="22">
        <f>AV123-BJ123</f>
        <v>0</v>
      </c>
    </row>
    <row r="124" spans="1:75" ht="19.5" customHeight="1">
      <c r="A124" s="154" t="s">
        <v>56</v>
      </c>
      <c r="B124" s="155"/>
      <c r="C124" s="155"/>
      <c r="D124" s="155"/>
      <c r="E124" s="155"/>
      <c r="F124" s="155"/>
      <c r="G124" s="155"/>
      <c r="H124" s="155"/>
      <c r="I124" s="155"/>
      <c r="J124" s="155"/>
      <c r="K124" s="155"/>
      <c r="L124" s="155"/>
      <c r="M124" s="155"/>
      <c r="N124" s="155"/>
      <c r="O124" s="155"/>
      <c r="P124" s="155"/>
      <c r="Q124" s="155"/>
      <c r="R124" s="155"/>
      <c r="S124" s="155"/>
      <c r="T124" s="155"/>
      <c r="U124" s="155"/>
      <c r="V124" s="155"/>
      <c r="W124" s="155"/>
      <c r="X124" s="155"/>
      <c r="Y124" s="155"/>
      <c r="Z124" s="155"/>
      <c r="AA124" s="155"/>
      <c r="AB124" s="155"/>
      <c r="AC124" s="156"/>
      <c r="AD124" s="157" t="s">
        <v>296</v>
      </c>
      <c r="AE124" s="158"/>
      <c r="AF124" s="158"/>
      <c r="AG124" s="158"/>
      <c r="AH124" s="158"/>
      <c r="AI124" s="158"/>
      <c r="AJ124" s="158"/>
      <c r="AK124" s="158"/>
      <c r="AL124" s="158"/>
      <c r="AM124" s="158"/>
      <c r="AN124" s="158"/>
      <c r="AO124" s="158"/>
      <c r="AP124" s="158"/>
      <c r="AQ124" s="158"/>
      <c r="AR124" s="158"/>
      <c r="AS124" s="158"/>
      <c r="AT124" s="158"/>
      <c r="AU124" s="159"/>
      <c r="AV124" s="77">
        <v>5600</v>
      </c>
      <c r="AW124" s="78"/>
      <c r="AX124" s="78"/>
      <c r="AY124" s="78"/>
      <c r="AZ124" s="78"/>
      <c r="BA124" s="78"/>
      <c r="BB124" s="78"/>
      <c r="BC124" s="78"/>
      <c r="BD124" s="78"/>
      <c r="BE124" s="78"/>
      <c r="BF124" s="78"/>
      <c r="BG124" s="78"/>
      <c r="BH124" s="78"/>
      <c r="BI124" s="79"/>
      <c r="BJ124" s="77">
        <v>5600</v>
      </c>
      <c r="BK124" s="78"/>
      <c r="BL124" s="78"/>
      <c r="BM124" s="78"/>
      <c r="BN124" s="78"/>
      <c r="BO124" s="78"/>
      <c r="BP124" s="78"/>
      <c r="BQ124" s="78"/>
      <c r="BR124" s="78"/>
      <c r="BS124" s="78"/>
      <c r="BT124" s="78"/>
      <c r="BU124" s="78"/>
      <c r="BV124" s="79"/>
      <c r="BW124" s="20">
        <f>AV124-BJ124</f>
        <v>0</v>
      </c>
    </row>
    <row r="125" spans="1:75" ht="23.25" customHeight="1">
      <c r="A125" s="201" t="s">
        <v>66</v>
      </c>
      <c r="B125" s="202"/>
      <c r="C125" s="202"/>
      <c r="D125" s="202"/>
      <c r="E125" s="202"/>
      <c r="F125" s="202"/>
      <c r="G125" s="202"/>
      <c r="H125" s="202"/>
      <c r="I125" s="202"/>
      <c r="J125" s="202"/>
      <c r="K125" s="202"/>
      <c r="L125" s="202"/>
      <c r="M125" s="202"/>
      <c r="N125" s="202"/>
      <c r="O125" s="202"/>
      <c r="P125" s="202"/>
      <c r="Q125" s="202"/>
      <c r="R125" s="202"/>
      <c r="S125" s="202"/>
      <c r="T125" s="202"/>
      <c r="U125" s="202"/>
      <c r="V125" s="202"/>
      <c r="W125" s="202"/>
      <c r="X125" s="202"/>
      <c r="Y125" s="202"/>
      <c r="Z125" s="202"/>
      <c r="AA125" s="202"/>
      <c r="AB125" s="202"/>
      <c r="AC125" s="203"/>
      <c r="AD125" s="204" t="s">
        <v>105</v>
      </c>
      <c r="AE125" s="205"/>
      <c r="AF125" s="205"/>
      <c r="AG125" s="205"/>
      <c r="AH125" s="205"/>
      <c r="AI125" s="205"/>
      <c r="AJ125" s="205"/>
      <c r="AK125" s="205"/>
      <c r="AL125" s="205"/>
      <c r="AM125" s="205"/>
      <c r="AN125" s="205"/>
      <c r="AO125" s="205"/>
      <c r="AP125" s="205"/>
      <c r="AQ125" s="205"/>
      <c r="AR125" s="205"/>
      <c r="AS125" s="205"/>
      <c r="AT125" s="205"/>
      <c r="AU125" s="206"/>
      <c r="AV125" s="207">
        <f>AV126+AV127+AV128</f>
        <v>131500</v>
      </c>
      <c r="AW125" s="208"/>
      <c r="AX125" s="208"/>
      <c r="AY125" s="208"/>
      <c r="AZ125" s="208"/>
      <c r="BA125" s="208"/>
      <c r="BB125" s="208"/>
      <c r="BC125" s="208"/>
      <c r="BD125" s="208"/>
      <c r="BE125" s="208"/>
      <c r="BF125" s="208"/>
      <c r="BG125" s="208"/>
      <c r="BH125" s="208"/>
      <c r="BI125" s="209"/>
      <c r="BJ125" s="207">
        <f>BJ126+BJ127+BJ128</f>
        <v>131327.56</v>
      </c>
      <c r="BK125" s="208"/>
      <c r="BL125" s="208"/>
      <c r="BM125" s="208"/>
      <c r="BN125" s="208"/>
      <c r="BO125" s="208"/>
      <c r="BP125" s="208"/>
      <c r="BQ125" s="208"/>
      <c r="BR125" s="208"/>
      <c r="BS125" s="208"/>
      <c r="BT125" s="208"/>
      <c r="BU125" s="208"/>
      <c r="BV125" s="209"/>
      <c r="BW125" s="30">
        <f t="shared" si="3"/>
        <v>172.44000000000233</v>
      </c>
    </row>
    <row r="126" spans="1:75" ht="19.5" customHeight="1">
      <c r="A126" s="65" t="s">
        <v>56</v>
      </c>
      <c r="B126" s="66"/>
      <c r="C126" s="66"/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151" t="s">
        <v>257</v>
      </c>
      <c r="AE126" s="151"/>
      <c r="AF126" s="151"/>
      <c r="AG126" s="151"/>
      <c r="AH126" s="151"/>
      <c r="AI126" s="151"/>
      <c r="AJ126" s="151"/>
      <c r="AK126" s="151"/>
      <c r="AL126" s="151"/>
      <c r="AM126" s="151"/>
      <c r="AN126" s="151"/>
      <c r="AO126" s="151"/>
      <c r="AP126" s="151"/>
      <c r="AQ126" s="151"/>
      <c r="AR126" s="151"/>
      <c r="AS126" s="151"/>
      <c r="AT126" s="151"/>
      <c r="AU126" s="151"/>
      <c r="AV126" s="76">
        <f>AV131</f>
        <v>30000</v>
      </c>
      <c r="AW126" s="76"/>
      <c r="AX126" s="76"/>
      <c r="AY126" s="76"/>
      <c r="AZ126" s="76"/>
      <c r="BA126" s="76"/>
      <c r="BB126" s="76"/>
      <c r="BC126" s="76"/>
      <c r="BD126" s="76"/>
      <c r="BE126" s="76"/>
      <c r="BF126" s="76"/>
      <c r="BG126" s="76"/>
      <c r="BH126" s="76"/>
      <c r="BI126" s="76"/>
      <c r="BJ126" s="76">
        <f>BJ131</f>
        <v>30000</v>
      </c>
      <c r="BK126" s="76"/>
      <c r="BL126" s="76"/>
      <c r="BM126" s="76"/>
      <c r="BN126" s="76"/>
      <c r="BO126" s="76"/>
      <c r="BP126" s="76"/>
      <c r="BQ126" s="76"/>
      <c r="BR126" s="76"/>
      <c r="BS126" s="76"/>
      <c r="BT126" s="76"/>
      <c r="BU126" s="76"/>
      <c r="BV126" s="76"/>
      <c r="BW126" s="20">
        <f t="shared" si="3"/>
        <v>0</v>
      </c>
    </row>
    <row r="127" spans="1:75" ht="18" customHeight="1">
      <c r="A127" s="65" t="s">
        <v>57</v>
      </c>
      <c r="B127" s="66"/>
      <c r="C127" s="66"/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151" t="s">
        <v>258</v>
      </c>
      <c r="AE127" s="151"/>
      <c r="AF127" s="151"/>
      <c r="AG127" s="151"/>
      <c r="AH127" s="151"/>
      <c r="AI127" s="151"/>
      <c r="AJ127" s="151"/>
      <c r="AK127" s="151"/>
      <c r="AL127" s="151"/>
      <c r="AM127" s="151"/>
      <c r="AN127" s="151"/>
      <c r="AO127" s="151"/>
      <c r="AP127" s="151"/>
      <c r="AQ127" s="151"/>
      <c r="AR127" s="151"/>
      <c r="AS127" s="151"/>
      <c r="AT127" s="151"/>
      <c r="AU127" s="151"/>
      <c r="AV127" s="76">
        <f>AV132</f>
        <v>95200</v>
      </c>
      <c r="AW127" s="76"/>
      <c r="AX127" s="76"/>
      <c r="AY127" s="76"/>
      <c r="AZ127" s="76"/>
      <c r="BA127" s="76"/>
      <c r="BB127" s="76"/>
      <c r="BC127" s="76"/>
      <c r="BD127" s="76"/>
      <c r="BE127" s="76"/>
      <c r="BF127" s="76"/>
      <c r="BG127" s="76"/>
      <c r="BH127" s="76"/>
      <c r="BI127" s="76"/>
      <c r="BJ127" s="76">
        <f>BJ132</f>
        <v>95122.83</v>
      </c>
      <c r="BK127" s="76"/>
      <c r="BL127" s="76"/>
      <c r="BM127" s="76"/>
      <c r="BN127" s="76"/>
      <c r="BO127" s="76"/>
      <c r="BP127" s="76"/>
      <c r="BQ127" s="76"/>
      <c r="BR127" s="76"/>
      <c r="BS127" s="76"/>
      <c r="BT127" s="76"/>
      <c r="BU127" s="76"/>
      <c r="BV127" s="76"/>
      <c r="BW127" s="23">
        <f t="shared" si="3"/>
        <v>77.16999999999825</v>
      </c>
    </row>
    <row r="128" spans="1:75" ht="27.75" customHeight="1">
      <c r="A128" s="65" t="s">
        <v>59</v>
      </c>
      <c r="B128" s="66"/>
      <c r="C128" s="66"/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151" t="s">
        <v>259</v>
      </c>
      <c r="AE128" s="151"/>
      <c r="AF128" s="151"/>
      <c r="AG128" s="151"/>
      <c r="AH128" s="151"/>
      <c r="AI128" s="151"/>
      <c r="AJ128" s="151"/>
      <c r="AK128" s="151"/>
      <c r="AL128" s="151"/>
      <c r="AM128" s="151"/>
      <c r="AN128" s="151"/>
      <c r="AO128" s="151"/>
      <c r="AP128" s="151"/>
      <c r="AQ128" s="151"/>
      <c r="AR128" s="151"/>
      <c r="AS128" s="151"/>
      <c r="AT128" s="151"/>
      <c r="AU128" s="151"/>
      <c r="AV128" s="76">
        <f>AV133</f>
        <v>6300</v>
      </c>
      <c r="AW128" s="76"/>
      <c r="AX128" s="76"/>
      <c r="AY128" s="76"/>
      <c r="AZ128" s="76"/>
      <c r="BA128" s="76"/>
      <c r="BB128" s="76"/>
      <c r="BC128" s="76"/>
      <c r="BD128" s="76"/>
      <c r="BE128" s="76"/>
      <c r="BF128" s="76"/>
      <c r="BG128" s="76"/>
      <c r="BH128" s="76"/>
      <c r="BI128" s="76"/>
      <c r="BJ128" s="76">
        <f>BJ133</f>
        <v>6204.73</v>
      </c>
      <c r="BK128" s="76"/>
      <c r="BL128" s="76"/>
      <c r="BM128" s="76"/>
      <c r="BN128" s="76"/>
      <c r="BO128" s="76"/>
      <c r="BP128" s="76"/>
      <c r="BQ128" s="76"/>
      <c r="BR128" s="76"/>
      <c r="BS128" s="76"/>
      <c r="BT128" s="76"/>
      <c r="BU128" s="76"/>
      <c r="BV128" s="76"/>
      <c r="BW128" s="23">
        <f t="shared" si="3"/>
        <v>95.27000000000044</v>
      </c>
    </row>
    <row r="129" spans="1:75" ht="27.75" customHeight="1">
      <c r="A129" s="146" t="s">
        <v>350</v>
      </c>
      <c r="B129" s="147"/>
      <c r="C129" s="147"/>
      <c r="D129" s="147"/>
      <c r="E129" s="147"/>
      <c r="F129" s="147"/>
      <c r="G129" s="147"/>
      <c r="H129" s="147"/>
      <c r="I129" s="147"/>
      <c r="J129" s="147"/>
      <c r="K129" s="147"/>
      <c r="L129" s="147"/>
      <c r="M129" s="147"/>
      <c r="N129" s="147"/>
      <c r="O129" s="147"/>
      <c r="P129" s="147"/>
      <c r="Q129" s="147"/>
      <c r="R129" s="147"/>
      <c r="S129" s="147"/>
      <c r="T129" s="147"/>
      <c r="U129" s="147"/>
      <c r="V129" s="147"/>
      <c r="W129" s="147"/>
      <c r="X129" s="147"/>
      <c r="Y129" s="147"/>
      <c r="Z129" s="147"/>
      <c r="AA129" s="147"/>
      <c r="AB129" s="147"/>
      <c r="AC129" s="147"/>
      <c r="AD129" s="148" t="s">
        <v>333</v>
      </c>
      <c r="AE129" s="148"/>
      <c r="AF129" s="148"/>
      <c r="AG129" s="148"/>
      <c r="AH129" s="148"/>
      <c r="AI129" s="148"/>
      <c r="AJ129" s="148"/>
      <c r="AK129" s="148"/>
      <c r="AL129" s="148"/>
      <c r="AM129" s="148"/>
      <c r="AN129" s="148"/>
      <c r="AO129" s="148"/>
      <c r="AP129" s="148"/>
      <c r="AQ129" s="148"/>
      <c r="AR129" s="148"/>
      <c r="AS129" s="148"/>
      <c r="AT129" s="148"/>
      <c r="AU129" s="148"/>
      <c r="AV129" s="160">
        <f>AV130</f>
        <v>131500</v>
      </c>
      <c r="AW129" s="160"/>
      <c r="AX129" s="160"/>
      <c r="AY129" s="160"/>
      <c r="AZ129" s="160"/>
      <c r="BA129" s="160"/>
      <c r="BB129" s="160"/>
      <c r="BC129" s="160"/>
      <c r="BD129" s="160"/>
      <c r="BE129" s="160"/>
      <c r="BF129" s="160"/>
      <c r="BG129" s="160"/>
      <c r="BH129" s="160"/>
      <c r="BI129" s="160"/>
      <c r="BJ129" s="160">
        <f>BJ130</f>
        <v>131327.56</v>
      </c>
      <c r="BK129" s="160"/>
      <c r="BL129" s="160"/>
      <c r="BM129" s="160"/>
      <c r="BN129" s="160"/>
      <c r="BO129" s="160"/>
      <c r="BP129" s="160"/>
      <c r="BQ129" s="160"/>
      <c r="BR129" s="160"/>
      <c r="BS129" s="160"/>
      <c r="BT129" s="160"/>
      <c r="BU129" s="160"/>
      <c r="BV129" s="160"/>
      <c r="BW129" s="25">
        <f t="shared" si="3"/>
        <v>172.44000000000233</v>
      </c>
    </row>
    <row r="130" spans="1:75" ht="23.25" customHeight="1">
      <c r="A130" s="146" t="s">
        <v>241</v>
      </c>
      <c r="B130" s="147"/>
      <c r="C130" s="147"/>
      <c r="D130" s="147"/>
      <c r="E130" s="147"/>
      <c r="F130" s="147"/>
      <c r="G130" s="147"/>
      <c r="H130" s="147"/>
      <c r="I130" s="147"/>
      <c r="J130" s="147"/>
      <c r="K130" s="147"/>
      <c r="L130" s="147"/>
      <c r="M130" s="147"/>
      <c r="N130" s="147"/>
      <c r="O130" s="147"/>
      <c r="P130" s="147"/>
      <c r="Q130" s="147"/>
      <c r="R130" s="147"/>
      <c r="S130" s="147"/>
      <c r="T130" s="147"/>
      <c r="U130" s="147"/>
      <c r="V130" s="147"/>
      <c r="W130" s="147"/>
      <c r="X130" s="147"/>
      <c r="Y130" s="147"/>
      <c r="Z130" s="147"/>
      <c r="AA130" s="147"/>
      <c r="AB130" s="147"/>
      <c r="AC130" s="147"/>
      <c r="AD130" s="148" t="s">
        <v>334</v>
      </c>
      <c r="AE130" s="148"/>
      <c r="AF130" s="148"/>
      <c r="AG130" s="148"/>
      <c r="AH130" s="148"/>
      <c r="AI130" s="148"/>
      <c r="AJ130" s="148"/>
      <c r="AK130" s="148"/>
      <c r="AL130" s="148"/>
      <c r="AM130" s="148"/>
      <c r="AN130" s="148"/>
      <c r="AO130" s="148"/>
      <c r="AP130" s="148"/>
      <c r="AQ130" s="148"/>
      <c r="AR130" s="148"/>
      <c r="AS130" s="148"/>
      <c r="AT130" s="148"/>
      <c r="AU130" s="148"/>
      <c r="AV130" s="160">
        <f>AV131+AV132+AV133</f>
        <v>131500</v>
      </c>
      <c r="AW130" s="160"/>
      <c r="AX130" s="160"/>
      <c r="AY130" s="160"/>
      <c r="AZ130" s="160"/>
      <c r="BA130" s="160"/>
      <c r="BB130" s="160"/>
      <c r="BC130" s="160"/>
      <c r="BD130" s="160"/>
      <c r="BE130" s="160"/>
      <c r="BF130" s="160"/>
      <c r="BG130" s="160"/>
      <c r="BH130" s="160"/>
      <c r="BI130" s="160"/>
      <c r="BJ130" s="160">
        <f>BJ131+BJ132+BJ133</f>
        <v>131327.56</v>
      </c>
      <c r="BK130" s="160"/>
      <c r="BL130" s="160"/>
      <c r="BM130" s="160"/>
      <c r="BN130" s="160"/>
      <c r="BO130" s="160"/>
      <c r="BP130" s="160"/>
      <c r="BQ130" s="160"/>
      <c r="BR130" s="160"/>
      <c r="BS130" s="160"/>
      <c r="BT130" s="160"/>
      <c r="BU130" s="160"/>
      <c r="BV130" s="160"/>
      <c r="BW130" s="22">
        <f t="shared" si="3"/>
        <v>172.44000000000233</v>
      </c>
    </row>
    <row r="131" spans="1:75" ht="19.5" customHeight="1">
      <c r="A131" s="154" t="s">
        <v>56</v>
      </c>
      <c r="B131" s="155"/>
      <c r="C131" s="155"/>
      <c r="D131" s="155"/>
      <c r="E131" s="155"/>
      <c r="F131" s="155"/>
      <c r="G131" s="155"/>
      <c r="H131" s="155"/>
      <c r="I131" s="155"/>
      <c r="J131" s="155"/>
      <c r="K131" s="155"/>
      <c r="L131" s="155"/>
      <c r="M131" s="155"/>
      <c r="N131" s="155"/>
      <c r="O131" s="155"/>
      <c r="P131" s="155"/>
      <c r="Q131" s="155"/>
      <c r="R131" s="155"/>
      <c r="S131" s="155"/>
      <c r="T131" s="155"/>
      <c r="U131" s="155"/>
      <c r="V131" s="155"/>
      <c r="W131" s="155"/>
      <c r="X131" s="155"/>
      <c r="Y131" s="155"/>
      <c r="Z131" s="155"/>
      <c r="AA131" s="155"/>
      <c r="AB131" s="155"/>
      <c r="AC131" s="156"/>
      <c r="AD131" s="157" t="s">
        <v>335</v>
      </c>
      <c r="AE131" s="158"/>
      <c r="AF131" s="158"/>
      <c r="AG131" s="158"/>
      <c r="AH131" s="158"/>
      <c r="AI131" s="158"/>
      <c r="AJ131" s="158"/>
      <c r="AK131" s="158"/>
      <c r="AL131" s="158"/>
      <c r="AM131" s="158"/>
      <c r="AN131" s="158"/>
      <c r="AO131" s="158"/>
      <c r="AP131" s="158"/>
      <c r="AQ131" s="158"/>
      <c r="AR131" s="158"/>
      <c r="AS131" s="158"/>
      <c r="AT131" s="158"/>
      <c r="AU131" s="159"/>
      <c r="AV131" s="76">
        <v>30000</v>
      </c>
      <c r="AW131" s="76"/>
      <c r="AX131" s="76"/>
      <c r="AY131" s="76"/>
      <c r="AZ131" s="76"/>
      <c r="BA131" s="76"/>
      <c r="BB131" s="76"/>
      <c r="BC131" s="76"/>
      <c r="BD131" s="76"/>
      <c r="BE131" s="76"/>
      <c r="BF131" s="76"/>
      <c r="BG131" s="76"/>
      <c r="BH131" s="76"/>
      <c r="BI131" s="76"/>
      <c r="BJ131" s="76">
        <v>30000</v>
      </c>
      <c r="BK131" s="76"/>
      <c r="BL131" s="76"/>
      <c r="BM131" s="76"/>
      <c r="BN131" s="76"/>
      <c r="BO131" s="76"/>
      <c r="BP131" s="76"/>
      <c r="BQ131" s="76"/>
      <c r="BR131" s="76"/>
      <c r="BS131" s="76"/>
      <c r="BT131" s="76"/>
      <c r="BU131" s="76"/>
      <c r="BV131" s="76"/>
      <c r="BW131" s="20">
        <f t="shared" si="3"/>
        <v>0</v>
      </c>
    </row>
    <row r="132" spans="1:75" ht="15.75" customHeight="1">
      <c r="A132" s="154" t="s">
        <v>57</v>
      </c>
      <c r="B132" s="155"/>
      <c r="C132" s="155"/>
      <c r="D132" s="155"/>
      <c r="E132" s="155"/>
      <c r="F132" s="155"/>
      <c r="G132" s="155"/>
      <c r="H132" s="155"/>
      <c r="I132" s="155"/>
      <c r="J132" s="155"/>
      <c r="K132" s="155"/>
      <c r="L132" s="155"/>
      <c r="M132" s="155"/>
      <c r="N132" s="155"/>
      <c r="O132" s="155"/>
      <c r="P132" s="155"/>
      <c r="Q132" s="155"/>
      <c r="R132" s="155"/>
      <c r="S132" s="155"/>
      <c r="T132" s="155"/>
      <c r="U132" s="155"/>
      <c r="V132" s="155"/>
      <c r="W132" s="155"/>
      <c r="X132" s="155"/>
      <c r="Y132" s="155"/>
      <c r="Z132" s="155"/>
      <c r="AA132" s="155"/>
      <c r="AB132" s="155"/>
      <c r="AC132" s="156"/>
      <c r="AD132" s="157" t="s">
        <v>336</v>
      </c>
      <c r="AE132" s="158"/>
      <c r="AF132" s="158"/>
      <c r="AG132" s="158"/>
      <c r="AH132" s="158"/>
      <c r="AI132" s="158"/>
      <c r="AJ132" s="158"/>
      <c r="AK132" s="158"/>
      <c r="AL132" s="158"/>
      <c r="AM132" s="158"/>
      <c r="AN132" s="158"/>
      <c r="AO132" s="158"/>
      <c r="AP132" s="158"/>
      <c r="AQ132" s="158"/>
      <c r="AR132" s="158"/>
      <c r="AS132" s="158"/>
      <c r="AT132" s="158"/>
      <c r="AU132" s="159"/>
      <c r="AV132" s="76">
        <v>95200</v>
      </c>
      <c r="AW132" s="76"/>
      <c r="AX132" s="76"/>
      <c r="AY132" s="76"/>
      <c r="AZ132" s="76"/>
      <c r="BA132" s="76"/>
      <c r="BB132" s="76"/>
      <c r="BC132" s="76"/>
      <c r="BD132" s="76"/>
      <c r="BE132" s="76"/>
      <c r="BF132" s="76"/>
      <c r="BG132" s="76"/>
      <c r="BH132" s="76"/>
      <c r="BI132" s="76"/>
      <c r="BJ132" s="76">
        <v>95122.83</v>
      </c>
      <c r="BK132" s="76"/>
      <c r="BL132" s="76"/>
      <c r="BM132" s="76"/>
      <c r="BN132" s="76"/>
      <c r="BO132" s="76"/>
      <c r="BP132" s="76"/>
      <c r="BQ132" s="76"/>
      <c r="BR132" s="76"/>
      <c r="BS132" s="76"/>
      <c r="BT132" s="76"/>
      <c r="BU132" s="76"/>
      <c r="BV132" s="76"/>
      <c r="BW132" s="23">
        <f t="shared" si="3"/>
        <v>77.16999999999825</v>
      </c>
    </row>
    <row r="133" spans="1:75" ht="25.5" customHeight="1">
      <c r="A133" s="65" t="s">
        <v>59</v>
      </c>
      <c r="B133" s="66"/>
      <c r="C133" s="66"/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151" t="s">
        <v>337</v>
      </c>
      <c r="AE133" s="151"/>
      <c r="AF133" s="151"/>
      <c r="AG133" s="151"/>
      <c r="AH133" s="151"/>
      <c r="AI133" s="151"/>
      <c r="AJ133" s="151"/>
      <c r="AK133" s="151"/>
      <c r="AL133" s="151"/>
      <c r="AM133" s="151"/>
      <c r="AN133" s="151"/>
      <c r="AO133" s="151"/>
      <c r="AP133" s="151"/>
      <c r="AQ133" s="151"/>
      <c r="AR133" s="151"/>
      <c r="AS133" s="151"/>
      <c r="AT133" s="151"/>
      <c r="AU133" s="151"/>
      <c r="AV133" s="76">
        <v>6300</v>
      </c>
      <c r="AW133" s="76"/>
      <c r="AX133" s="76"/>
      <c r="AY133" s="76"/>
      <c r="AZ133" s="76"/>
      <c r="BA133" s="76"/>
      <c r="BB133" s="76"/>
      <c r="BC133" s="76"/>
      <c r="BD133" s="76"/>
      <c r="BE133" s="76"/>
      <c r="BF133" s="76"/>
      <c r="BG133" s="76"/>
      <c r="BH133" s="76"/>
      <c r="BI133" s="76"/>
      <c r="BJ133" s="76">
        <v>6204.73</v>
      </c>
      <c r="BK133" s="76"/>
      <c r="BL133" s="76"/>
      <c r="BM133" s="76"/>
      <c r="BN133" s="76"/>
      <c r="BO133" s="76"/>
      <c r="BP133" s="76"/>
      <c r="BQ133" s="76"/>
      <c r="BR133" s="76"/>
      <c r="BS133" s="76"/>
      <c r="BT133" s="76"/>
      <c r="BU133" s="76"/>
      <c r="BV133" s="76"/>
      <c r="BW133" s="23">
        <f t="shared" si="3"/>
        <v>95.27000000000044</v>
      </c>
    </row>
    <row r="134" spans="1:75" ht="23.25" customHeight="1">
      <c r="A134" s="113" t="s">
        <v>202</v>
      </c>
      <c r="B134" s="114"/>
      <c r="C134" s="114"/>
      <c r="D134" s="114"/>
      <c r="E134" s="114"/>
      <c r="F134" s="114"/>
      <c r="G134" s="114"/>
      <c r="H134" s="114"/>
      <c r="I134" s="114"/>
      <c r="J134" s="114"/>
      <c r="K134" s="114"/>
      <c r="L134" s="114"/>
      <c r="M134" s="114"/>
      <c r="N134" s="114"/>
      <c r="O134" s="114"/>
      <c r="P134" s="114"/>
      <c r="Q134" s="114"/>
      <c r="R134" s="114"/>
      <c r="S134" s="114"/>
      <c r="T134" s="114"/>
      <c r="U134" s="114"/>
      <c r="V134" s="114"/>
      <c r="W134" s="114"/>
      <c r="X134" s="114"/>
      <c r="Y134" s="114"/>
      <c r="Z134" s="114"/>
      <c r="AA134" s="114"/>
      <c r="AB134" s="114"/>
      <c r="AC134" s="114"/>
      <c r="AD134" s="166" t="s">
        <v>201</v>
      </c>
      <c r="AE134" s="166"/>
      <c r="AF134" s="166"/>
      <c r="AG134" s="166"/>
      <c r="AH134" s="166"/>
      <c r="AI134" s="166"/>
      <c r="AJ134" s="166"/>
      <c r="AK134" s="166"/>
      <c r="AL134" s="166"/>
      <c r="AM134" s="166"/>
      <c r="AN134" s="166"/>
      <c r="AO134" s="166"/>
      <c r="AP134" s="166"/>
      <c r="AQ134" s="166"/>
      <c r="AR134" s="166"/>
      <c r="AS134" s="166"/>
      <c r="AT134" s="166"/>
      <c r="AU134" s="166"/>
      <c r="AV134" s="116">
        <f>AV135+AV136+AV137</f>
        <v>260800</v>
      </c>
      <c r="AW134" s="116"/>
      <c r="AX134" s="116"/>
      <c r="AY134" s="116"/>
      <c r="AZ134" s="116"/>
      <c r="BA134" s="116"/>
      <c r="BB134" s="116"/>
      <c r="BC134" s="116"/>
      <c r="BD134" s="116"/>
      <c r="BE134" s="116"/>
      <c r="BF134" s="116"/>
      <c r="BG134" s="116"/>
      <c r="BH134" s="116"/>
      <c r="BI134" s="116"/>
      <c r="BJ134" s="116">
        <f>BJ135+BJ136+BJ137</f>
        <v>260791.7</v>
      </c>
      <c r="BK134" s="116"/>
      <c r="BL134" s="116"/>
      <c r="BM134" s="116"/>
      <c r="BN134" s="116"/>
      <c r="BO134" s="116"/>
      <c r="BP134" s="116"/>
      <c r="BQ134" s="116"/>
      <c r="BR134" s="116"/>
      <c r="BS134" s="116"/>
      <c r="BT134" s="116"/>
      <c r="BU134" s="116"/>
      <c r="BV134" s="116"/>
      <c r="BW134" s="30">
        <f t="shared" si="3"/>
        <v>8.299999999988358</v>
      </c>
    </row>
    <row r="135" spans="1:75" ht="16.5" customHeight="1">
      <c r="A135" s="65" t="s">
        <v>168</v>
      </c>
      <c r="B135" s="66"/>
      <c r="C135" s="66"/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151" t="s">
        <v>279</v>
      </c>
      <c r="AE135" s="151"/>
      <c r="AF135" s="151"/>
      <c r="AG135" s="151"/>
      <c r="AH135" s="151"/>
      <c r="AI135" s="151"/>
      <c r="AJ135" s="151"/>
      <c r="AK135" s="151"/>
      <c r="AL135" s="151"/>
      <c r="AM135" s="151"/>
      <c r="AN135" s="151"/>
      <c r="AO135" s="151"/>
      <c r="AP135" s="151"/>
      <c r="AQ135" s="151"/>
      <c r="AR135" s="151"/>
      <c r="AS135" s="151"/>
      <c r="AT135" s="151"/>
      <c r="AU135" s="151"/>
      <c r="AV135" s="77">
        <f>AV139</f>
        <v>15700</v>
      </c>
      <c r="AW135" s="78"/>
      <c r="AX135" s="78"/>
      <c r="AY135" s="78"/>
      <c r="AZ135" s="78"/>
      <c r="BA135" s="78"/>
      <c r="BB135" s="78"/>
      <c r="BC135" s="78"/>
      <c r="BD135" s="78"/>
      <c r="BE135" s="78"/>
      <c r="BF135" s="78"/>
      <c r="BG135" s="78"/>
      <c r="BH135" s="78"/>
      <c r="BI135" s="79"/>
      <c r="BJ135" s="77">
        <f>BJ139</f>
        <v>15700</v>
      </c>
      <c r="BK135" s="78"/>
      <c r="BL135" s="78"/>
      <c r="BM135" s="78"/>
      <c r="BN135" s="78"/>
      <c r="BO135" s="78"/>
      <c r="BP135" s="78"/>
      <c r="BQ135" s="78"/>
      <c r="BR135" s="78"/>
      <c r="BS135" s="78"/>
      <c r="BT135" s="78"/>
      <c r="BU135" s="78"/>
      <c r="BV135" s="79"/>
      <c r="BW135" s="20">
        <f>AV135-BJ135</f>
        <v>0</v>
      </c>
    </row>
    <row r="136" spans="1:75" ht="16.5" customHeight="1">
      <c r="A136" s="65" t="s">
        <v>56</v>
      </c>
      <c r="B136" s="66"/>
      <c r="C136" s="66"/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151" t="s">
        <v>280</v>
      </c>
      <c r="AE136" s="151"/>
      <c r="AF136" s="151"/>
      <c r="AG136" s="151"/>
      <c r="AH136" s="151"/>
      <c r="AI136" s="151"/>
      <c r="AJ136" s="151"/>
      <c r="AK136" s="151"/>
      <c r="AL136" s="151"/>
      <c r="AM136" s="151"/>
      <c r="AN136" s="151"/>
      <c r="AO136" s="151"/>
      <c r="AP136" s="151"/>
      <c r="AQ136" s="151"/>
      <c r="AR136" s="151"/>
      <c r="AS136" s="151"/>
      <c r="AT136" s="151"/>
      <c r="AU136" s="151"/>
      <c r="AV136" s="77">
        <f>AV140</f>
        <v>172000</v>
      </c>
      <c r="AW136" s="78"/>
      <c r="AX136" s="78"/>
      <c r="AY136" s="78"/>
      <c r="AZ136" s="78"/>
      <c r="BA136" s="78"/>
      <c r="BB136" s="78"/>
      <c r="BC136" s="78"/>
      <c r="BD136" s="78"/>
      <c r="BE136" s="78"/>
      <c r="BF136" s="78"/>
      <c r="BG136" s="78"/>
      <c r="BH136" s="78"/>
      <c r="BI136" s="79"/>
      <c r="BJ136" s="77">
        <f>BJ140</f>
        <v>172000</v>
      </c>
      <c r="BK136" s="78"/>
      <c r="BL136" s="78"/>
      <c r="BM136" s="78"/>
      <c r="BN136" s="78"/>
      <c r="BO136" s="78"/>
      <c r="BP136" s="78"/>
      <c r="BQ136" s="78"/>
      <c r="BR136" s="78"/>
      <c r="BS136" s="78"/>
      <c r="BT136" s="78"/>
      <c r="BU136" s="78"/>
      <c r="BV136" s="79"/>
      <c r="BW136" s="20">
        <f t="shared" si="3"/>
        <v>0</v>
      </c>
    </row>
    <row r="137" spans="1:75" ht="17.25" customHeight="1">
      <c r="A137" s="65" t="s">
        <v>57</v>
      </c>
      <c r="B137" s="66"/>
      <c r="C137" s="66"/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151" t="s">
        <v>281</v>
      </c>
      <c r="AE137" s="151"/>
      <c r="AF137" s="151"/>
      <c r="AG137" s="151"/>
      <c r="AH137" s="151"/>
      <c r="AI137" s="151"/>
      <c r="AJ137" s="151"/>
      <c r="AK137" s="151"/>
      <c r="AL137" s="151"/>
      <c r="AM137" s="151"/>
      <c r="AN137" s="151"/>
      <c r="AO137" s="151"/>
      <c r="AP137" s="151"/>
      <c r="AQ137" s="151"/>
      <c r="AR137" s="151"/>
      <c r="AS137" s="151"/>
      <c r="AT137" s="151"/>
      <c r="AU137" s="151"/>
      <c r="AV137" s="77">
        <f>AV141</f>
        <v>73100</v>
      </c>
      <c r="AW137" s="78"/>
      <c r="AX137" s="78"/>
      <c r="AY137" s="78"/>
      <c r="AZ137" s="78"/>
      <c r="BA137" s="78"/>
      <c r="BB137" s="78"/>
      <c r="BC137" s="78"/>
      <c r="BD137" s="78"/>
      <c r="BE137" s="78"/>
      <c r="BF137" s="78"/>
      <c r="BG137" s="78"/>
      <c r="BH137" s="78"/>
      <c r="BI137" s="79"/>
      <c r="BJ137" s="77">
        <f>BJ141</f>
        <v>73091.7</v>
      </c>
      <c r="BK137" s="78"/>
      <c r="BL137" s="78"/>
      <c r="BM137" s="78"/>
      <c r="BN137" s="78"/>
      <c r="BO137" s="78"/>
      <c r="BP137" s="78"/>
      <c r="BQ137" s="78"/>
      <c r="BR137" s="78"/>
      <c r="BS137" s="78"/>
      <c r="BT137" s="78"/>
      <c r="BU137" s="78"/>
      <c r="BV137" s="79"/>
      <c r="BW137" s="23">
        <f t="shared" si="3"/>
        <v>8.30000000000291</v>
      </c>
    </row>
    <row r="138" spans="1:75" ht="42" customHeight="1">
      <c r="A138" s="146" t="s">
        <v>241</v>
      </c>
      <c r="B138" s="147"/>
      <c r="C138" s="147"/>
      <c r="D138" s="147"/>
      <c r="E138" s="147"/>
      <c r="F138" s="147"/>
      <c r="G138" s="147"/>
      <c r="H138" s="147"/>
      <c r="I138" s="147"/>
      <c r="J138" s="147"/>
      <c r="K138" s="147"/>
      <c r="L138" s="147"/>
      <c r="M138" s="147"/>
      <c r="N138" s="147"/>
      <c r="O138" s="147"/>
      <c r="P138" s="147"/>
      <c r="Q138" s="147"/>
      <c r="R138" s="147"/>
      <c r="S138" s="147"/>
      <c r="T138" s="147"/>
      <c r="U138" s="147"/>
      <c r="V138" s="147"/>
      <c r="W138" s="147"/>
      <c r="X138" s="147"/>
      <c r="Y138" s="147"/>
      <c r="Z138" s="147"/>
      <c r="AA138" s="147"/>
      <c r="AB138" s="147"/>
      <c r="AC138" s="147"/>
      <c r="AD138" s="148" t="s">
        <v>260</v>
      </c>
      <c r="AE138" s="148"/>
      <c r="AF138" s="148"/>
      <c r="AG138" s="148"/>
      <c r="AH138" s="148"/>
      <c r="AI138" s="148"/>
      <c r="AJ138" s="148"/>
      <c r="AK138" s="148"/>
      <c r="AL138" s="148"/>
      <c r="AM138" s="148"/>
      <c r="AN138" s="148"/>
      <c r="AO138" s="148"/>
      <c r="AP138" s="148"/>
      <c r="AQ138" s="148"/>
      <c r="AR138" s="148"/>
      <c r="AS138" s="148"/>
      <c r="AT138" s="148"/>
      <c r="AU138" s="148"/>
      <c r="AV138" s="160">
        <f>AV139+AV140+AV141</f>
        <v>260800</v>
      </c>
      <c r="AW138" s="160"/>
      <c r="AX138" s="160"/>
      <c r="AY138" s="160"/>
      <c r="AZ138" s="160"/>
      <c r="BA138" s="160"/>
      <c r="BB138" s="160"/>
      <c r="BC138" s="160"/>
      <c r="BD138" s="160"/>
      <c r="BE138" s="160"/>
      <c r="BF138" s="160"/>
      <c r="BG138" s="160"/>
      <c r="BH138" s="160"/>
      <c r="BI138" s="160"/>
      <c r="BJ138" s="160">
        <f>BJ139+BJ140+BJ141</f>
        <v>260791.7</v>
      </c>
      <c r="BK138" s="160"/>
      <c r="BL138" s="160"/>
      <c r="BM138" s="160"/>
      <c r="BN138" s="160"/>
      <c r="BO138" s="160"/>
      <c r="BP138" s="160"/>
      <c r="BQ138" s="160"/>
      <c r="BR138" s="160"/>
      <c r="BS138" s="160"/>
      <c r="BT138" s="160"/>
      <c r="BU138" s="160"/>
      <c r="BV138" s="160"/>
      <c r="BW138" s="22">
        <f t="shared" si="3"/>
        <v>8.299999999988358</v>
      </c>
    </row>
    <row r="139" spans="1:75" ht="19.5" customHeight="1">
      <c r="A139" s="65" t="s">
        <v>168</v>
      </c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151" t="s">
        <v>338</v>
      </c>
      <c r="AE139" s="151"/>
      <c r="AF139" s="151"/>
      <c r="AG139" s="151"/>
      <c r="AH139" s="151"/>
      <c r="AI139" s="151"/>
      <c r="AJ139" s="151"/>
      <c r="AK139" s="151"/>
      <c r="AL139" s="151"/>
      <c r="AM139" s="151"/>
      <c r="AN139" s="151"/>
      <c r="AO139" s="151"/>
      <c r="AP139" s="151"/>
      <c r="AQ139" s="151"/>
      <c r="AR139" s="151"/>
      <c r="AS139" s="151"/>
      <c r="AT139" s="151"/>
      <c r="AU139" s="151"/>
      <c r="AV139" s="76">
        <v>15700</v>
      </c>
      <c r="AW139" s="76"/>
      <c r="AX139" s="76"/>
      <c r="AY139" s="76"/>
      <c r="AZ139" s="76"/>
      <c r="BA139" s="76"/>
      <c r="BB139" s="76"/>
      <c r="BC139" s="76"/>
      <c r="BD139" s="76"/>
      <c r="BE139" s="76"/>
      <c r="BF139" s="76"/>
      <c r="BG139" s="76"/>
      <c r="BH139" s="76"/>
      <c r="BI139" s="76"/>
      <c r="BJ139" s="76">
        <v>15700</v>
      </c>
      <c r="BK139" s="76"/>
      <c r="BL139" s="76"/>
      <c r="BM139" s="76"/>
      <c r="BN139" s="76"/>
      <c r="BO139" s="76"/>
      <c r="BP139" s="76"/>
      <c r="BQ139" s="76"/>
      <c r="BR139" s="76"/>
      <c r="BS139" s="76"/>
      <c r="BT139" s="76"/>
      <c r="BU139" s="76"/>
      <c r="BV139" s="76"/>
      <c r="BW139" s="20">
        <f t="shared" si="3"/>
        <v>0</v>
      </c>
    </row>
    <row r="140" spans="1:75" ht="18.75" customHeight="1">
      <c r="A140" s="154" t="s">
        <v>56</v>
      </c>
      <c r="B140" s="155"/>
      <c r="C140" s="155"/>
      <c r="D140" s="155"/>
      <c r="E140" s="155"/>
      <c r="F140" s="155"/>
      <c r="G140" s="155"/>
      <c r="H140" s="155"/>
      <c r="I140" s="155"/>
      <c r="J140" s="155"/>
      <c r="K140" s="155"/>
      <c r="L140" s="155"/>
      <c r="M140" s="155"/>
      <c r="N140" s="155"/>
      <c r="O140" s="155"/>
      <c r="P140" s="155"/>
      <c r="Q140" s="155"/>
      <c r="R140" s="155"/>
      <c r="S140" s="155"/>
      <c r="T140" s="155"/>
      <c r="U140" s="155"/>
      <c r="V140" s="155"/>
      <c r="W140" s="155"/>
      <c r="X140" s="155"/>
      <c r="Y140" s="155"/>
      <c r="Z140" s="155"/>
      <c r="AA140" s="155"/>
      <c r="AB140" s="155"/>
      <c r="AC140" s="156"/>
      <c r="AD140" s="157" t="s">
        <v>261</v>
      </c>
      <c r="AE140" s="158"/>
      <c r="AF140" s="158"/>
      <c r="AG140" s="158"/>
      <c r="AH140" s="158"/>
      <c r="AI140" s="158"/>
      <c r="AJ140" s="158"/>
      <c r="AK140" s="158"/>
      <c r="AL140" s="158"/>
      <c r="AM140" s="158"/>
      <c r="AN140" s="158"/>
      <c r="AO140" s="158"/>
      <c r="AP140" s="158"/>
      <c r="AQ140" s="158"/>
      <c r="AR140" s="158"/>
      <c r="AS140" s="158"/>
      <c r="AT140" s="158"/>
      <c r="AU140" s="159"/>
      <c r="AV140" s="77">
        <v>172000</v>
      </c>
      <c r="AW140" s="78"/>
      <c r="AX140" s="78"/>
      <c r="AY140" s="78"/>
      <c r="AZ140" s="78"/>
      <c r="BA140" s="78"/>
      <c r="BB140" s="78"/>
      <c r="BC140" s="78"/>
      <c r="BD140" s="78"/>
      <c r="BE140" s="78"/>
      <c r="BF140" s="78"/>
      <c r="BG140" s="78"/>
      <c r="BH140" s="78"/>
      <c r="BI140" s="79"/>
      <c r="BJ140" s="77">
        <v>172000</v>
      </c>
      <c r="BK140" s="78"/>
      <c r="BL140" s="78"/>
      <c r="BM140" s="78"/>
      <c r="BN140" s="78"/>
      <c r="BO140" s="78"/>
      <c r="BP140" s="78"/>
      <c r="BQ140" s="78"/>
      <c r="BR140" s="78"/>
      <c r="BS140" s="78"/>
      <c r="BT140" s="78"/>
      <c r="BU140" s="78"/>
      <c r="BV140" s="79"/>
      <c r="BW140" s="20">
        <f t="shared" si="3"/>
        <v>0</v>
      </c>
    </row>
    <row r="141" spans="1:75" ht="15.75" customHeight="1" thickBot="1">
      <c r="A141" s="154" t="s">
        <v>57</v>
      </c>
      <c r="B141" s="155"/>
      <c r="C141" s="155"/>
      <c r="D141" s="155"/>
      <c r="E141" s="155"/>
      <c r="F141" s="155"/>
      <c r="G141" s="155"/>
      <c r="H141" s="155"/>
      <c r="I141" s="155"/>
      <c r="J141" s="155"/>
      <c r="K141" s="155"/>
      <c r="L141" s="155"/>
      <c r="M141" s="155"/>
      <c r="N141" s="155"/>
      <c r="O141" s="155"/>
      <c r="P141" s="155"/>
      <c r="Q141" s="155"/>
      <c r="R141" s="155"/>
      <c r="S141" s="155"/>
      <c r="T141" s="155"/>
      <c r="U141" s="155"/>
      <c r="V141" s="155"/>
      <c r="W141" s="155"/>
      <c r="X141" s="155"/>
      <c r="Y141" s="155"/>
      <c r="Z141" s="155"/>
      <c r="AA141" s="155"/>
      <c r="AB141" s="155"/>
      <c r="AC141" s="156"/>
      <c r="AD141" s="157" t="s">
        <v>262</v>
      </c>
      <c r="AE141" s="158"/>
      <c r="AF141" s="158"/>
      <c r="AG141" s="158"/>
      <c r="AH141" s="158"/>
      <c r="AI141" s="158"/>
      <c r="AJ141" s="158"/>
      <c r="AK141" s="158"/>
      <c r="AL141" s="158"/>
      <c r="AM141" s="158"/>
      <c r="AN141" s="158"/>
      <c r="AO141" s="158"/>
      <c r="AP141" s="158"/>
      <c r="AQ141" s="158"/>
      <c r="AR141" s="158"/>
      <c r="AS141" s="158"/>
      <c r="AT141" s="158"/>
      <c r="AU141" s="159"/>
      <c r="AV141" s="77">
        <v>73100</v>
      </c>
      <c r="AW141" s="78"/>
      <c r="AX141" s="78"/>
      <c r="AY141" s="78"/>
      <c r="AZ141" s="78"/>
      <c r="BA141" s="78"/>
      <c r="BB141" s="78"/>
      <c r="BC141" s="78"/>
      <c r="BD141" s="78"/>
      <c r="BE141" s="78"/>
      <c r="BF141" s="78"/>
      <c r="BG141" s="78"/>
      <c r="BH141" s="78"/>
      <c r="BI141" s="79"/>
      <c r="BJ141" s="77">
        <v>73091.7</v>
      </c>
      <c r="BK141" s="78"/>
      <c r="BL141" s="78"/>
      <c r="BM141" s="78"/>
      <c r="BN141" s="78"/>
      <c r="BO141" s="78"/>
      <c r="BP141" s="78"/>
      <c r="BQ141" s="78"/>
      <c r="BR141" s="78"/>
      <c r="BS141" s="78"/>
      <c r="BT141" s="78"/>
      <c r="BU141" s="78"/>
      <c r="BV141" s="79"/>
      <c r="BW141" s="23">
        <f t="shared" si="3"/>
        <v>8.30000000000291</v>
      </c>
    </row>
    <row r="142" spans="1:75" ht="27" customHeight="1" thickBot="1">
      <c r="A142" s="162" t="s">
        <v>177</v>
      </c>
      <c r="B142" s="163"/>
      <c r="C142" s="163"/>
      <c r="D142" s="163"/>
      <c r="E142" s="163"/>
      <c r="F142" s="163"/>
      <c r="G142" s="163"/>
      <c r="H142" s="163"/>
      <c r="I142" s="163"/>
      <c r="J142" s="163"/>
      <c r="K142" s="163"/>
      <c r="L142" s="163"/>
      <c r="M142" s="163"/>
      <c r="N142" s="163"/>
      <c r="O142" s="163"/>
      <c r="P142" s="163"/>
      <c r="Q142" s="163"/>
      <c r="R142" s="163"/>
      <c r="S142" s="163"/>
      <c r="T142" s="163"/>
      <c r="U142" s="163"/>
      <c r="V142" s="163"/>
      <c r="W142" s="163"/>
      <c r="X142" s="163"/>
      <c r="Y142" s="163"/>
      <c r="Z142" s="163"/>
      <c r="AA142" s="163"/>
      <c r="AB142" s="163"/>
      <c r="AC142" s="163"/>
      <c r="AD142" s="164" t="s">
        <v>106</v>
      </c>
      <c r="AE142" s="164"/>
      <c r="AF142" s="164"/>
      <c r="AG142" s="164"/>
      <c r="AH142" s="164"/>
      <c r="AI142" s="164"/>
      <c r="AJ142" s="164"/>
      <c r="AK142" s="164"/>
      <c r="AL142" s="164"/>
      <c r="AM142" s="164"/>
      <c r="AN142" s="164"/>
      <c r="AO142" s="164"/>
      <c r="AP142" s="164"/>
      <c r="AQ142" s="164"/>
      <c r="AR142" s="164"/>
      <c r="AS142" s="164"/>
      <c r="AT142" s="164"/>
      <c r="AU142" s="164"/>
      <c r="AV142" s="91">
        <f>AV143</f>
        <v>7241500</v>
      </c>
      <c r="AW142" s="91"/>
      <c r="AX142" s="91"/>
      <c r="AY142" s="91"/>
      <c r="AZ142" s="91"/>
      <c r="BA142" s="91"/>
      <c r="BB142" s="91"/>
      <c r="BC142" s="91"/>
      <c r="BD142" s="91"/>
      <c r="BE142" s="91"/>
      <c r="BF142" s="91"/>
      <c r="BG142" s="91"/>
      <c r="BH142" s="91"/>
      <c r="BI142" s="91"/>
      <c r="BJ142" s="91">
        <f>BJ143</f>
        <v>7241376.53</v>
      </c>
      <c r="BK142" s="91"/>
      <c r="BL142" s="91"/>
      <c r="BM142" s="91"/>
      <c r="BN142" s="91"/>
      <c r="BO142" s="91"/>
      <c r="BP142" s="91"/>
      <c r="BQ142" s="91"/>
      <c r="BR142" s="91"/>
      <c r="BS142" s="91"/>
      <c r="BT142" s="91"/>
      <c r="BU142" s="91"/>
      <c r="BV142" s="91"/>
      <c r="BW142" s="15">
        <f t="shared" si="3"/>
        <v>123.46999999973923</v>
      </c>
    </row>
    <row r="143" spans="1:75" ht="17.25" customHeight="1">
      <c r="A143" s="216" t="s">
        <v>67</v>
      </c>
      <c r="B143" s="217"/>
      <c r="C143" s="217"/>
      <c r="D143" s="217"/>
      <c r="E143" s="217"/>
      <c r="F143" s="217"/>
      <c r="G143" s="217"/>
      <c r="H143" s="217"/>
      <c r="I143" s="217"/>
      <c r="J143" s="217"/>
      <c r="K143" s="217"/>
      <c r="L143" s="217"/>
      <c r="M143" s="217"/>
      <c r="N143" s="217"/>
      <c r="O143" s="217"/>
      <c r="P143" s="217"/>
      <c r="Q143" s="217"/>
      <c r="R143" s="217"/>
      <c r="S143" s="217"/>
      <c r="T143" s="217"/>
      <c r="U143" s="217"/>
      <c r="V143" s="217"/>
      <c r="W143" s="217"/>
      <c r="X143" s="217"/>
      <c r="Y143" s="217"/>
      <c r="Z143" s="217"/>
      <c r="AA143" s="217"/>
      <c r="AB143" s="217"/>
      <c r="AC143" s="217"/>
      <c r="AD143" s="165" t="s">
        <v>107</v>
      </c>
      <c r="AE143" s="165"/>
      <c r="AF143" s="165"/>
      <c r="AG143" s="165"/>
      <c r="AH143" s="165"/>
      <c r="AI143" s="165"/>
      <c r="AJ143" s="165"/>
      <c r="AK143" s="165"/>
      <c r="AL143" s="165"/>
      <c r="AM143" s="165"/>
      <c r="AN143" s="165"/>
      <c r="AO143" s="165"/>
      <c r="AP143" s="165"/>
      <c r="AQ143" s="165"/>
      <c r="AR143" s="165"/>
      <c r="AS143" s="165"/>
      <c r="AT143" s="165"/>
      <c r="AU143" s="165"/>
      <c r="AV143" s="194">
        <f>AV144+AV145+AV146+AV147</f>
        <v>7241500</v>
      </c>
      <c r="AW143" s="194"/>
      <c r="AX143" s="194"/>
      <c r="AY143" s="194"/>
      <c r="AZ143" s="194"/>
      <c r="BA143" s="194"/>
      <c r="BB143" s="194"/>
      <c r="BC143" s="194"/>
      <c r="BD143" s="194"/>
      <c r="BE143" s="194"/>
      <c r="BF143" s="194"/>
      <c r="BG143" s="194"/>
      <c r="BH143" s="194"/>
      <c r="BI143" s="194"/>
      <c r="BJ143" s="194">
        <f>BJ144+BJ145+BJ146+BJ147</f>
        <v>7241376.53</v>
      </c>
      <c r="BK143" s="194"/>
      <c r="BL143" s="194"/>
      <c r="BM143" s="194"/>
      <c r="BN143" s="194"/>
      <c r="BO143" s="194"/>
      <c r="BP143" s="194"/>
      <c r="BQ143" s="194"/>
      <c r="BR143" s="194"/>
      <c r="BS143" s="194"/>
      <c r="BT143" s="194"/>
      <c r="BU143" s="194"/>
      <c r="BV143" s="194"/>
      <c r="BW143" s="19">
        <f t="shared" si="3"/>
        <v>123.46999999973923</v>
      </c>
    </row>
    <row r="144" spans="1:75" ht="20.25" customHeight="1">
      <c r="A144" s="65" t="s">
        <v>168</v>
      </c>
      <c r="B144" s="66"/>
      <c r="C144" s="66"/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151" t="s">
        <v>340</v>
      </c>
      <c r="AE144" s="151"/>
      <c r="AF144" s="151"/>
      <c r="AG144" s="151"/>
      <c r="AH144" s="151"/>
      <c r="AI144" s="151"/>
      <c r="AJ144" s="151"/>
      <c r="AK144" s="151"/>
      <c r="AL144" s="151"/>
      <c r="AM144" s="151"/>
      <c r="AN144" s="151"/>
      <c r="AO144" s="151"/>
      <c r="AP144" s="151"/>
      <c r="AQ144" s="151"/>
      <c r="AR144" s="151"/>
      <c r="AS144" s="151"/>
      <c r="AT144" s="151"/>
      <c r="AU144" s="151"/>
      <c r="AV144" s="76">
        <f>AV154</f>
        <v>8600</v>
      </c>
      <c r="AW144" s="76"/>
      <c r="AX144" s="76"/>
      <c r="AY144" s="76"/>
      <c r="AZ144" s="76"/>
      <c r="BA144" s="76"/>
      <c r="BB144" s="76"/>
      <c r="BC144" s="76"/>
      <c r="BD144" s="76"/>
      <c r="BE144" s="76"/>
      <c r="BF144" s="76"/>
      <c r="BG144" s="76"/>
      <c r="BH144" s="76"/>
      <c r="BI144" s="76"/>
      <c r="BJ144" s="76">
        <f>BJ154</f>
        <v>8600</v>
      </c>
      <c r="BK144" s="76"/>
      <c r="BL144" s="76"/>
      <c r="BM144" s="76"/>
      <c r="BN144" s="76"/>
      <c r="BO144" s="76"/>
      <c r="BP144" s="76"/>
      <c r="BQ144" s="76"/>
      <c r="BR144" s="76"/>
      <c r="BS144" s="76"/>
      <c r="BT144" s="76"/>
      <c r="BU144" s="76"/>
      <c r="BV144" s="76"/>
      <c r="BW144" s="20">
        <f>AV144-BJ144</f>
        <v>0</v>
      </c>
    </row>
    <row r="145" spans="1:75" ht="20.25" customHeight="1">
      <c r="A145" s="65" t="s">
        <v>56</v>
      </c>
      <c r="B145" s="66"/>
      <c r="C145" s="66"/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151" t="s">
        <v>108</v>
      </c>
      <c r="AE145" s="151"/>
      <c r="AF145" s="151"/>
      <c r="AG145" s="151"/>
      <c r="AH145" s="151"/>
      <c r="AI145" s="151"/>
      <c r="AJ145" s="151"/>
      <c r="AK145" s="151"/>
      <c r="AL145" s="151"/>
      <c r="AM145" s="151"/>
      <c r="AN145" s="151"/>
      <c r="AO145" s="151"/>
      <c r="AP145" s="151"/>
      <c r="AQ145" s="151"/>
      <c r="AR145" s="151"/>
      <c r="AS145" s="151"/>
      <c r="AT145" s="151"/>
      <c r="AU145" s="151"/>
      <c r="AV145" s="76">
        <f>AV150+AV155</f>
        <v>2358600</v>
      </c>
      <c r="AW145" s="76"/>
      <c r="AX145" s="76"/>
      <c r="AY145" s="76"/>
      <c r="AZ145" s="76"/>
      <c r="BA145" s="76"/>
      <c r="BB145" s="76"/>
      <c r="BC145" s="76"/>
      <c r="BD145" s="76"/>
      <c r="BE145" s="76"/>
      <c r="BF145" s="76"/>
      <c r="BG145" s="76"/>
      <c r="BH145" s="76"/>
      <c r="BI145" s="76"/>
      <c r="BJ145" s="76">
        <f>BJ150+BJ155</f>
        <v>2358600</v>
      </c>
      <c r="BK145" s="76"/>
      <c r="BL145" s="76"/>
      <c r="BM145" s="76"/>
      <c r="BN145" s="76"/>
      <c r="BO145" s="76"/>
      <c r="BP145" s="76"/>
      <c r="BQ145" s="76"/>
      <c r="BR145" s="76"/>
      <c r="BS145" s="76"/>
      <c r="BT145" s="76"/>
      <c r="BU145" s="76"/>
      <c r="BV145" s="76"/>
      <c r="BW145" s="20">
        <f t="shared" si="3"/>
        <v>0</v>
      </c>
    </row>
    <row r="146" spans="1:75" ht="16.5" customHeight="1">
      <c r="A146" s="65" t="s">
        <v>57</v>
      </c>
      <c r="B146" s="66"/>
      <c r="C146" s="66"/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151" t="s">
        <v>150</v>
      </c>
      <c r="AE146" s="151"/>
      <c r="AF146" s="151"/>
      <c r="AG146" s="151"/>
      <c r="AH146" s="151"/>
      <c r="AI146" s="151"/>
      <c r="AJ146" s="151"/>
      <c r="AK146" s="151"/>
      <c r="AL146" s="151"/>
      <c r="AM146" s="151"/>
      <c r="AN146" s="151"/>
      <c r="AO146" s="151"/>
      <c r="AP146" s="151"/>
      <c r="AQ146" s="151"/>
      <c r="AR146" s="151"/>
      <c r="AS146" s="151"/>
      <c r="AT146" s="151"/>
      <c r="AU146" s="151"/>
      <c r="AV146" s="161">
        <f>AV151+AV156</f>
        <v>4784900</v>
      </c>
      <c r="AW146" s="161"/>
      <c r="AX146" s="161"/>
      <c r="AY146" s="161"/>
      <c r="AZ146" s="161"/>
      <c r="BA146" s="161"/>
      <c r="BB146" s="161"/>
      <c r="BC146" s="161"/>
      <c r="BD146" s="161"/>
      <c r="BE146" s="161"/>
      <c r="BF146" s="161"/>
      <c r="BG146" s="161"/>
      <c r="BH146" s="161"/>
      <c r="BI146" s="161"/>
      <c r="BJ146" s="161">
        <f>BJ151+BJ156</f>
        <v>4784812.53</v>
      </c>
      <c r="BK146" s="161"/>
      <c r="BL146" s="161"/>
      <c r="BM146" s="161"/>
      <c r="BN146" s="161"/>
      <c r="BO146" s="161"/>
      <c r="BP146" s="161"/>
      <c r="BQ146" s="161"/>
      <c r="BR146" s="161"/>
      <c r="BS146" s="161"/>
      <c r="BT146" s="161"/>
      <c r="BU146" s="161"/>
      <c r="BV146" s="161"/>
      <c r="BW146" s="23">
        <f t="shared" si="3"/>
        <v>87.46999999973923</v>
      </c>
    </row>
    <row r="147" spans="1:75" ht="25.5" customHeight="1">
      <c r="A147" s="65" t="s">
        <v>59</v>
      </c>
      <c r="B147" s="66"/>
      <c r="C147" s="66"/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151" t="s">
        <v>203</v>
      </c>
      <c r="AE147" s="151"/>
      <c r="AF147" s="151"/>
      <c r="AG147" s="151"/>
      <c r="AH147" s="151"/>
      <c r="AI147" s="151"/>
      <c r="AJ147" s="151"/>
      <c r="AK147" s="151"/>
      <c r="AL147" s="151"/>
      <c r="AM147" s="151"/>
      <c r="AN147" s="151"/>
      <c r="AO147" s="151"/>
      <c r="AP147" s="151"/>
      <c r="AQ147" s="151"/>
      <c r="AR147" s="151"/>
      <c r="AS147" s="151"/>
      <c r="AT147" s="151"/>
      <c r="AU147" s="151"/>
      <c r="AV147" s="76">
        <f>AV157</f>
        <v>89400</v>
      </c>
      <c r="AW147" s="76"/>
      <c r="AX147" s="76"/>
      <c r="AY147" s="76"/>
      <c r="AZ147" s="76"/>
      <c r="BA147" s="76"/>
      <c r="BB147" s="76"/>
      <c r="BC147" s="76"/>
      <c r="BD147" s="76"/>
      <c r="BE147" s="76"/>
      <c r="BF147" s="76"/>
      <c r="BG147" s="76"/>
      <c r="BH147" s="76"/>
      <c r="BI147" s="76"/>
      <c r="BJ147" s="76">
        <f>BJ157</f>
        <v>89364</v>
      </c>
      <c r="BK147" s="76"/>
      <c r="BL147" s="76"/>
      <c r="BM147" s="76"/>
      <c r="BN147" s="76"/>
      <c r="BO147" s="76"/>
      <c r="BP147" s="76"/>
      <c r="BQ147" s="76"/>
      <c r="BR147" s="76"/>
      <c r="BS147" s="76"/>
      <c r="BT147" s="76"/>
      <c r="BU147" s="76"/>
      <c r="BV147" s="76"/>
      <c r="BW147" s="23">
        <f t="shared" si="3"/>
        <v>36</v>
      </c>
    </row>
    <row r="148" spans="1:75" ht="51.75" customHeight="1">
      <c r="A148" s="146" t="s">
        <v>271</v>
      </c>
      <c r="B148" s="147"/>
      <c r="C148" s="147"/>
      <c r="D148" s="147"/>
      <c r="E148" s="147"/>
      <c r="F148" s="147"/>
      <c r="G148" s="147"/>
      <c r="H148" s="147"/>
      <c r="I148" s="147"/>
      <c r="J148" s="147"/>
      <c r="K148" s="147"/>
      <c r="L148" s="147"/>
      <c r="M148" s="147"/>
      <c r="N148" s="147"/>
      <c r="O148" s="147"/>
      <c r="P148" s="147"/>
      <c r="Q148" s="147"/>
      <c r="R148" s="147"/>
      <c r="S148" s="147"/>
      <c r="T148" s="147"/>
      <c r="U148" s="147"/>
      <c r="V148" s="147"/>
      <c r="W148" s="147"/>
      <c r="X148" s="147"/>
      <c r="Y148" s="147"/>
      <c r="Z148" s="147"/>
      <c r="AA148" s="147"/>
      <c r="AB148" s="147"/>
      <c r="AC148" s="147"/>
      <c r="AD148" s="152" t="s">
        <v>264</v>
      </c>
      <c r="AE148" s="152"/>
      <c r="AF148" s="152"/>
      <c r="AG148" s="152"/>
      <c r="AH148" s="152"/>
      <c r="AI148" s="152"/>
      <c r="AJ148" s="152"/>
      <c r="AK148" s="152"/>
      <c r="AL148" s="152"/>
      <c r="AM148" s="152"/>
      <c r="AN148" s="152"/>
      <c r="AO148" s="152"/>
      <c r="AP148" s="152"/>
      <c r="AQ148" s="152"/>
      <c r="AR148" s="152"/>
      <c r="AS148" s="152"/>
      <c r="AT148" s="152"/>
      <c r="AU148" s="152"/>
      <c r="AV148" s="160">
        <f>AV149</f>
        <v>2319800</v>
      </c>
      <c r="AW148" s="160"/>
      <c r="AX148" s="160"/>
      <c r="AY148" s="160"/>
      <c r="AZ148" s="160"/>
      <c r="BA148" s="160"/>
      <c r="BB148" s="160"/>
      <c r="BC148" s="160"/>
      <c r="BD148" s="160"/>
      <c r="BE148" s="160"/>
      <c r="BF148" s="160"/>
      <c r="BG148" s="160"/>
      <c r="BH148" s="160"/>
      <c r="BI148" s="160"/>
      <c r="BJ148" s="160">
        <f>BJ149</f>
        <v>2319780.2800000003</v>
      </c>
      <c r="BK148" s="160"/>
      <c r="BL148" s="160"/>
      <c r="BM148" s="160"/>
      <c r="BN148" s="160"/>
      <c r="BO148" s="160"/>
      <c r="BP148" s="160"/>
      <c r="BQ148" s="160"/>
      <c r="BR148" s="160"/>
      <c r="BS148" s="160"/>
      <c r="BT148" s="160"/>
      <c r="BU148" s="160"/>
      <c r="BV148" s="160"/>
      <c r="BW148" s="22">
        <f>AV148-BJ148</f>
        <v>19.71999999973923</v>
      </c>
    </row>
    <row r="149" spans="1:75" ht="38.25" customHeight="1">
      <c r="A149" s="146" t="s">
        <v>241</v>
      </c>
      <c r="B149" s="147"/>
      <c r="C149" s="147"/>
      <c r="D149" s="147"/>
      <c r="E149" s="147"/>
      <c r="F149" s="147"/>
      <c r="G149" s="147"/>
      <c r="H149" s="147"/>
      <c r="I149" s="147"/>
      <c r="J149" s="147"/>
      <c r="K149" s="147"/>
      <c r="L149" s="147"/>
      <c r="M149" s="147"/>
      <c r="N149" s="147"/>
      <c r="O149" s="147"/>
      <c r="P149" s="147"/>
      <c r="Q149" s="147"/>
      <c r="R149" s="147"/>
      <c r="S149" s="147"/>
      <c r="T149" s="147"/>
      <c r="U149" s="147"/>
      <c r="V149" s="147"/>
      <c r="W149" s="147"/>
      <c r="X149" s="147"/>
      <c r="Y149" s="147"/>
      <c r="Z149" s="147"/>
      <c r="AA149" s="147"/>
      <c r="AB149" s="147"/>
      <c r="AC149" s="147"/>
      <c r="AD149" s="148" t="s">
        <v>272</v>
      </c>
      <c r="AE149" s="148"/>
      <c r="AF149" s="148"/>
      <c r="AG149" s="148"/>
      <c r="AH149" s="148"/>
      <c r="AI149" s="148"/>
      <c r="AJ149" s="148"/>
      <c r="AK149" s="148"/>
      <c r="AL149" s="148"/>
      <c r="AM149" s="148"/>
      <c r="AN149" s="148"/>
      <c r="AO149" s="148"/>
      <c r="AP149" s="148"/>
      <c r="AQ149" s="148"/>
      <c r="AR149" s="148"/>
      <c r="AS149" s="148"/>
      <c r="AT149" s="148"/>
      <c r="AU149" s="148"/>
      <c r="AV149" s="160">
        <f>AV150+AV151</f>
        <v>2319800</v>
      </c>
      <c r="AW149" s="160"/>
      <c r="AX149" s="160"/>
      <c r="AY149" s="160"/>
      <c r="AZ149" s="160"/>
      <c r="BA149" s="160"/>
      <c r="BB149" s="160"/>
      <c r="BC149" s="160"/>
      <c r="BD149" s="160"/>
      <c r="BE149" s="160"/>
      <c r="BF149" s="160"/>
      <c r="BG149" s="160"/>
      <c r="BH149" s="160"/>
      <c r="BI149" s="160"/>
      <c r="BJ149" s="160">
        <f>BJ150+BJ151</f>
        <v>2319780.2800000003</v>
      </c>
      <c r="BK149" s="160"/>
      <c r="BL149" s="160"/>
      <c r="BM149" s="160"/>
      <c r="BN149" s="160"/>
      <c r="BO149" s="160"/>
      <c r="BP149" s="160"/>
      <c r="BQ149" s="160"/>
      <c r="BR149" s="160"/>
      <c r="BS149" s="160"/>
      <c r="BT149" s="160"/>
      <c r="BU149" s="160"/>
      <c r="BV149" s="160"/>
      <c r="BW149" s="22">
        <f>AV149-BJ149</f>
        <v>19.71999999973923</v>
      </c>
    </row>
    <row r="150" spans="1:75" ht="15.75" customHeight="1">
      <c r="A150" s="65" t="s">
        <v>56</v>
      </c>
      <c r="B150" s="66"/>
      <c r="C150" s="66"/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151" t="s">
        <v>273</v>
      </c>
      <c r="AE150" s="151"/>
      <c r="AF150" s="151"/>
      <c r="AG150" s="151"/>
      <c r="AH150" s="151"/>
      <c r="AI150" s="151"/>
      <c r="AJ150" s="151"/>
      <c r="AK150" s="151"/>
      <c r="AL150" s="151"/>
      <c r="AM150" s="151"/>
      <c r="AN150" s="151"/>
      <c r="AO150" s="151"/>
      <c r="AP150" s="151"/>
      <c r="AQ150" s="151"/>
      <c r="AR150" s="151"/>
      <c r="AS150" s="151"/>
      <c r="AT150" s="151"/>
      <c r="AU150" s="151"/>
      <c r="AV150" s="76">
        <v>1191000</v>
      </c>
      <c r="AW150" s="76"/>
      <c r="AX150" s="76"/>
      <c r="AY150" s="76"/>
      <c r="AZ150" s="76"/>
      <c r="BA150" s="76"/>
      <c r="BB150" s="76"/>
      <c r="BC150" s="76"/>
      <c r="BD150" s="76"/>
      <c r="BE150" s="76"/>
      <c r="BF150" s="76"/>
      <c r="BG150" s="76"/>
      <c r="BH150" s="76"/>
      <c r="BI150" s="76"/>
      <c r="BJ150" s="76">
        <v>1191000</v>
      </c>
      <c r="BK150" s="76"/>
      <c r="BL150" s="76"/>
      <c r="BM150" s="76"/>
      <c r="BN150" s="76"/>
      <c r="BO150" s="76"/>
      <c r="BP150" s="76"/>
      <c r="BQ150" s="76"/>
      <c r="BR150" s="76"/>
      <c r="BS150" s="76"/>
      <c r="BT150" s="76"/>
      <c r="BU150" s="76"/>
      <c r="BV150" s="76"/>
      <c r="BW150" s="20">
        <f>AV150-BJ150</f>
        <v>0</v>
      </c>
    </row>
    <row r="151" spans="1:75" ht="12.75">
      <c r="A151" s="123" t="s">
        <v>57</v>
      </c>
      <c r="B151" s="124"/>
      <c r="C151" s="124"/>
      <c r="D151" s="124"/>
      <c r="E151" s="124"/>
      <c r="F151" s="124"/>
      <c r="G151" s="124"/>
      <c r="H151" s="124"/>
      <c r="I151" s="124"/>
      <c r="J151" s="124"/>
      <c r="K151" s="124"/>
      <c r="L151" s="124"/>
      <c r="M151" s="124"/>
      <c r="N151" s="124"/>
      <c r="O151" s="124"/>
      <c r="P151" s="124"/>
      <c r="Q151" s="124"/>
      <c r="R151" s="124"/>
      <c r="S151" s="124"/>
      <c r="T151" s="124"/>
      <c r="U151" s="124"/>
      <c r="V151" s="124"/>
      <c r="W151" s="124"/>
      <c r="X151" s="124"/>
      <c r="Y151" s="124"/>
      <c r="Z151" s="124"/>
      <c r="AA151" s="124"/>
      <c r="AB151" s="124"/>
      <c r="AC151" s="124"/>
      <c r="AD151" s="153" t="s">
        <v>274</v>
      </c>
      <c r="AE151" s="153"/>
      <c r="AF151" s="153"/>
      <c r="AG151" s="153"/>
      <c r="AH151" s="153"/>
      <c r="AI151" s="153"/>
      <c r="AJ151" s="153"/>
      <c r="AK151" s="153"/>
      <c r="AL151" s="153"/>
      <c r="AM151" s="153"/>
      <c r="AN151" s="153"/>
      <c r="AO151" s="153"/>
      <c r="AP151" s="153"/>
      <c r="AQ151" s="153"/>
      <c r="AR151" s="153"/>
      <c r="AS151" s="153"/>
      <c r="AT151" s="153"/>
      <c r="AU151" s="153"/>
      <c r="AV151" s="161">
        <v>1128800</v>
      </c>
      <c r="AW151" s="161"/>
      <c r="AX151" s="161"/>
      <c r="AY151" s="161"/>
      <c r="AZ151" s="161"/>
      <c r="BA151" s="161"/>
      <c r="BB151" s="161"/>
      <c r="BC151" s="161"/>
      <c r="BD151" s="161"/>
      <c r="BE151" s="161"/>
      <c r="BF151" s="161"/>
      <c r="BG151" s="161"/>
      <c r="BH151" s="161"/>
      <c r="BI151" s="161"/>
      <c r="BJ151" s="161">
        <v>1128780.28</v>
      </c>
      <c r="BK151" s="161"/>
      <c r="BL151" s="161"/>
      <c r="BM151" s="161"/>
      <c r="BN151" s="161"/>
      <c r="BO151" s="161"/>
      <c r="BP151" s="161"/>
      <c r="BQ151" s="161"/>
      <c r="BR151" s="161"/>
      <c r="BS151" s="161"/>
      <c r="BT151" s="161"/>
      <c r="BU151" s="161"/>
      <c r="BV151" s="161"/>
      <c r="BW151" s="32">
        <f>AV151-BJ151</f>
        <v>19.71999999997206</v>
      </c>
    </row>
    <row r="152" spans="1:75" ht="27" customHeight="1">
      <c r="A152" s="146" t="s">
        <v>263</v>
      </c>
      <c r="B152" s="147"/>
      <c r="C152" s="147"/>
      <c r="D152" s="147"/>
      <c r="E152" s="147"/>
      <c r="F152" s="147"/>
      <c r="G152" s="147"/>
      <c r="H152" s="147"/>
      <c r="I152" s="147"/>
      <c r="J152" s="147"/>
      <c r="K152" s="147"/>
      <c r="L152" s="147"/>
      <c r="M152" s="147"/>
      <c r="N152" s="147"/>
      <c r="O152" s="147"/>
      <c r="P152" s="147"/>
      <c r="Q152" s="147"/>
      <c r="R152" s="147"/>
      <c r="S152" s="147"/>
      <c r="T152" s="147"/>
      <c r="U152" s="147"/>
      <c r="V152" s="147"/>
      <c r="W152" s="147"/>
      <c r="X152" s="147"/>
      <c r="Y152" s="147"/>
      <c r="Z152" s="147"/>
      <c r="AA152" s="147"/>
      <c r="AB152" s="147"/>
      <c r="AC152" s="147"/>
      <c r="AD152" s="152" t="s">
        <v>282</v>
      </c>
      <c r="AE152" s="152"/>
      <c r="AF152" s="152"/>
      <c r="AG152" s="152"/>
      <c r="AH152" s="152"/>
      <c r="AI152" s="152"/>
      <c r="AJ152" s="152"/>
      <c r="AK152" s="152"/>
      <c r="AL152" s="152"/>
      <c r="AM152" s="152"/>
      <c r="AN152" s="152"/>
      <c r="AO152" s="152"/>
      <c r="AP152" s="152"/>
      <c r="AQ152" s="152"/>
      <c r="AR152" s="152"/>
      <c r="AS152" s="152"/>
      <c r="AT152" s="152"/>
      <c r="AU152" s="152"/>
      <c r="AV152" s="160">
        <f>AV153</f>
        <v>4921700</v>
      </c>
      <c r="AW152" s="160"/>
      <c r="AX152" s="160"/>
      <c r="AY152" s="160"/>
      <c r="AZ152" s="160"/>
      <c r="BA152" s="160"/>
      <c r="BB152" s="160"/>
      <c r="BC152" s="160"/>
      <c r="BD152" s="160"/>
      <c r="BE152" s="160"/>
      <c r="BF152" s="160"/>
      <c r="BG152" s="160"/>
      <c r="BH152" s="160"/>
      <c r="BI152" s="160"/>
      <c r="BJ152" s="160">
        <f>BJ153</f>
        <v>4921596.25</v>
      </c>
      <c r="BK152" s="160"/>
      <c r="BL152" s="160"/>
      <c r="BM152" s="160"/>
      <c r="BN152" s="160"/>
      <c r="BO152" s="160"/>
      <c r="BP152" s="160"/>
      <c r="BQ152" s="160"/>
      <c r="BR152" s="160"/>
      <c r="BS152" s="160"/>
      <c r="BT152" s="160"/>
      <c r="BU152" s="160"/>
      <c r="BV152" s="160"/>
      <c r="BW152" s="22">
        <f t="shared" si="3"/>
        <v>103.75</v>
      </c>
    </row>
    <row r="153" spans="1:75" ht="38.25" customHeight="1">
      <c r="A153" s="146" t="s">
        <v>241</v>
      </c>
      <c r="B153" s="147"/>
      <c r="C153" s="147"/>
      <c r="D153" s="147"/>
      <c r="E153" s="147"/>
      <c r="F153" s="147"/>
      <c r="G153" s="147"/>
      <c r="H153" s="147"/>
      <c r="I153" s="147"/>
      <c r="J153" s="147"/>
      <c r="K153" s="147"/>
      <c r="L153" s="147"/>
      <c r="M153" s="147"/>
      <c r="N153" s="147"/>
      <c r="O153" s="147"/>
      <c r="P153" s="147"/>
      <c r="Q153" s="147"/>
      <c r="R153" s="147"/>
      <c r="S153" s="147"/>
      <c r="T153" s="147"/>
      <c r="U153" s="147"/>
      <c r="V153" s="147"/>
      <c r="W153" s="147"/>
      <c r="X153" s="147"/>
      <c r="Y153" s="147"/>
      <c r="Z153" s="147"/>
      <c r="AA153" s="147"/>
      <c r="AB153" s="147"/>
      <c r="AC153" s="147"/>
      <c r="AD153" s="148" t="s">
        <v>282</v>
      </c>
      <c r="AE153" s="148"/>
      <c r="AF153" s="148"/>
      <c r="AG153" s="148"/>
      <c r="AH153" s="148"/>
      <c r="AI153" s="148"/>
      <c r="AJ153" s="148"/>
      <c r="AK153" s="148"/>
      <c r="AL153" s="148"/>
      <c r="AM153" s="148"/>
      <c r="AN153" s="148"/>
      <c r="AO153" s="148"/>
      <c r="AP153" s="148"/>
      <c r="AQ153" s="148"/>
      <c r="AR153" s="148"/>
      <c r="AS153" s="148"/>
      <c r="AT153" s="148"/>
      <c r="AU153" s="148"/>
      <c r="AV153" s="160">
        <f>AV155+AV156+AV157+AV154</f>
        <v>4921700</v>
      </c>
      <c r="AW153" s="160"/>
      <c r="AX153" s="160"/>
      <c r="AY153" s="160"/>
      <c r="AZ153" s="160"/>
      <c r="BA153" s="160"/>
      <c r="BB153" s="160"/>
      <c r="BC153" s="160"/>
      <c r="BD153" s="160"/>
      <c r="BE153" s="160"/>
      <c r="BF153" s="160"/>
      <c r="BG153" s="160"/>
      <c r="BH153" s="160"/>
      <c r="BI153" s="160"/>
      <c r="BJ153" s="160">
        <f>BJ155+BJ156+BJ157+BJ154</f>
        <v>4921596.25</v>
      </c>
      <c r="BK153" s="160"/>
      <c r="BL153" s="160"/>
      <c r="BM153" s="160"/>
      <c r="BN153" s="160"/>
      <c r="BO153" s="160"/>
      <c r="BP153" s="160"/>
      <c r="BQ153" s="160"/>
      <c r="BR153" s="160"/>
      <c r="BS153" s="160"/>
      <c r="BT153" s="160"/>
      <c r="BU153" s="160"/>
      <c r="BV153" s="160"/>
      <c r="BW153" s="22">
        <f t="shared" si="3"/>
        <v>103.75</v>
      </c>
    </row>
    <row r="154" spans="1:75" ht="15.75" customHeight="1">
      <c r="A154" s="65" t="s">
        <v>168</v>
      </c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151" t="s">
        <v>339</v>
      </c>
      <c r="AE154" s="151"/>
      <c r="AF154" s="151"/>
      <c r="AG154" s="151"/>
      <c r="AH154" s="151"/>
      <c r="AI154" s="151"/>
      <c r="AJ154" s="151"/>
      <c r="AK154" s="151"/>
      <c r="AL154" s="151"/>
      <c r="AM154" s="151"/>
      <c r="AN154" s="151"/>
      <c r="AO154" s="151"/>
      <c r="AP154" s="151"/>
      <c r="AQ154" s="151"/>
      <c r="AR154" s="151"/>
      <c r="AS154" s="151"/>
      <c r="AT154" s="151"/>
      <c r="AU154" s="151"/>
      <c r="AV154" s="76">
        <v>8600</v>
      </c>
      <c r="AW154" s="76"/>
      <c r="AX154" s="76"/>
      <c r="AY154" s="76"/>
      <c r="AZ154" s="76"/>
      <c r="BA154" s="76"/>
      <c r="BB154" s="76"/>
      <c r="BC154" s="76"/>
      <c r="BD154" s="76"/>
      <c r="BE154" s="76"/>
      <c r="BF154" s="76"/>
      <c r="BG154" s="76"/>
      <c r="BH154" s="76"/>
      <c r="BI154" s="76"/>
      <c r="BJ154" s="76">
        <v>8600</v>
      </c>
      <c r="BK154" s="76"/>
      <c r="BL154" s="76"/>
      <c r="BM154" s="76"/>
      <c r="BN154" s="76"/>
      <c r="BO154" s="76"/>
      <c r="BP154" s="76"/>
      <c r="BQ154" s="76"/>
      <c r="BR154" s="76"/>
      <c r="BS154" s="76"/>
      <c r="BT154" s="76"/>
      <c r="BU154" s="76"/>
      <c r="BV154" s="76"/>
      <c r="BW154" s="20">
        <f t="shared" si="3"/>
        <v>0</v>
      </c>
    </row>
    <row r="155" spans="1:75" ht="15.75" customHeight="1">
      <c r="A155" s="65" t="s">
        <v>56</v>
      </c>
      <c r="B155" s="66"/>
      <c r="C155" s="66"/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151" t="s">
        <v>283</v>
      </c>
      <c r="AE155" s="151"/>
      <c r="AF155" s="151"/>
      <c r="AG155" s="151"/>
      <c r="AH155" s="151"/>
      <c r="AI155" s="151"/>
      <c r="AJ155" s="151"/>
      <c r="AK155" s="151"/>
      <c r="AL155" s="151"/>
      <c r="AM155" s="151"/>
      <c r="AN155" s="151"/>
      <c r="AO155" s="151"/>
      <c r="AP155" s="151"/>
      <c r="AQ155" s="151"/>
      <c r="AR155" s="151"/>
      <c r="AS155" s="151"/>
      <c r="AT155" s="151"/>
      <c r="AU155" s="151"/>
      <c r="AV155" s="76">
        <v>1167600</v>
      </c>
      <c r="AW155" s="76"/>
      <c r="AX155" s="76"/>
      <c r="AY155" s="76"/>
      <c r="AZ155" s="76"/>
      <c r="BA155" s="76"/>
      <c r="BB155" s="76"/>
      <c r="BC155" s="76"/>
      <c r="BD155" s="76"/>
      <c r="BE155" s="76"/>
      <c r="BF155" s="76"/>
      <c r="BG155" s="76"/>
      <c r="BH155" s="76"/>
      <c r="BI155" s="76"/>
      <c r="BJ155" s="76">
        <v>1167600</v>
      </c>
      <c r="BK155" s="76"/>
      <c r="BL155" s="76"/>
      <c r="BM155" s="76"/>
      <c r="BN155" s="76"/>
      <c r="BO155" s="76"/>
      <c r="BP155" s="76"/>
      <c r="BQ155" s="76"/>
      <c r="BR155" s="76"/>
      <c r="BS155" s="76"/>
      <c r="BT155" s="76"/>
      <c r="BU155" s="76"/>
      <c r="BV155" s="76"/>
      <c r="BW155" s="20">
        <f aca="true" t="shared" si="4" ref="BW155:BW172">AV155-BJ155</f>
        <v>0</v>
      </c>
    </row>
    <row r="156" spans="1:75" ht="12.75">
      <c r="A156" s="123" t="s">
        <v>57</v>
      </c>
      <c r="B156" s="124"/>
      <c r="C156" s="124"/>
      <c r="D156" s="124"/>
      <c r="E156" s="124"/>
      <c r="F156" s="124"/>
      <c r="G156" s="124"/>
      <c r="H156" s="124"/>
      <c r="I156" s="124"/>
      <c r="J156" s="124"/>
      <c r="K156" s="124"/>
      <c r="L156" s="124"/>
      <c r="M156" s="124"/>
      <c r="N156" s="124"/>
      <c r="O156" s="124"/>
      <c r="P156" s="124"/>
      <c r="Q156" s="124"/>
      <c r="R156" s="124"/>
      <c r="S156" s="124"/>
      <c r="T156" s="124"/>
      <c r="U156" s="124"/>
      <c r="V156" s="124"/>
      <c r="W156" s="124"/>
      <c r="X156" s="124"/>
      <c r="Y156" s="124"/>
      <c r="Z156" s="124"/>
      <c r="AA156" s="124"/>
      <c r="AB156" s="124"/>
      <c r="AC156" s="124"/>
      <c r="AD156" s="153" t="s">
        <v>284</v>
      </c>
      <c r="AE156" s="153"/>
      <c r="AF156" s="153"/>
      <c r="AG156" s="153"/>
      <c r="AH156" s="153"/>
      <c r="AI156" s="153"/>
      <c r="AJ156" s="153"/>
      <c r="AK156" s="153"/>
      <c r="AL156" s="153"/>
      <c r="AM156" s="153"/>
      <c r="AN156" s="153"/>
      <c r="AO156" s="153"/>
      <c r="AP156" s="153"/>
      <c r="AQ156" s="153"/>
      <c r="AR156" s="153"/>
      <c r="AS156" s="153"/>
      <c r="AT156" s="153"/>
      <c r="AU156" s="153"/>
      <c r="AV156" s="161">
        <v>3656100</v>
      </c>
      <c r="AW156" s="161"/>
      <c r="AX156" s="161"/>
      <c r="AY156" s="161"/>
      <c r="AZ156" s="161"/>
      <c r="BA156" s="161"/>
      <c r="BB156" s="161"/>
      <c r="BC156" s="161"/>
      <c r="BD156" s="161"/>
      <c r="BE156" s="161"/>
      <c r="BF156" s="161"/>
      <c r="BG156" s="161"/>
      <c r="BH156" s="161"/>
      <c r="BI156" s="161"/>
      <c r="BJ156" s="161">
        <v>3656032.25</v>
      </c>
      <c r="BK156" s="161"/>
      <c r="BL156" s="161"/>
      <c r="BM156" s="161"/>
      <c r="BN156" s="161"/>
      <c r="BO156" s="161"/>
      <c r="BP156" s="161"/>
      <c r="BQ156" s="161"/>
      <c r="BR156" s="161"/>
      <c r="BS156" s="161"/>
      <c r="BT156" s="161"/>
      <c r="BU156" s="161"/>
      <c r="BV156" s="161"/>
      <c r="BW156" s="32">
        <f t="shared" si="4"/>
        <v>67.75</v>
      </c>
    </row>
    <row r="157" spans="1:75" ht="27" customHeight="1" thickBot="1">
      <c r="A157" s="123" t="s">
        <v>59</v>
      </c>
      <c r="B157" s="124"/>
      <c r="C157" s="124"/>
      <c r="D157" s="124"/>
      <c r="E157" s="124"/>
      <c r="F157" s="124"/>
      <c r="G157" s="124"/>
      <c r="H157" s="124"/>
      <c r="I157" s="124"/>
      <c r="J157" s="124"/>
      <c r="K157" s="124"/>
      <c r="L157" s="124"/>
      <c r="M157" s="124"/>
      <c r="N157" s="124"/>
      <c r="O157" s="124"/>
      <c r="P157" s="124"/>
      <c r="Q157" s="124"/>
      <c r="R157" s="124"/>
      <c r="S157" s="124"/>
      <c r="T157" s="124"/>
      <c r="U157" s="124"/>
      <c r="V157" s="124"/>
      <c r="W157" s="124"/>
      <c r="X157" s="124"/>
      <c r="Y157" s="124"/>
      <c r="Z157" s="124"/>
      <c r="AA157" s="124"/>
      <c r="AB157" s="124"/>
      <c r="AC157" s="124"/>
      <c r="AD157" s="153" t="s">
        <v>298</v>
      </c>
      <c r="AE157" s="153"/>
      <c r="AF157" s="153"/>
      <c r="AG157" s="153"/>
      <c r="AH157" s="153"/>
      <c r="AI157" s="153"/>
      <c r="AJ157" s="153"/>
      <c r="AK157" s="153"/>
      <c r="AL157" s="153"/>
      <c r="AM157" s="153"/>
      <c r="AN157" s="153"/>
      <c r="AO157" s="153"/>
      <c r="AP157" s="153"/>
      <c r="AQ157" s="153"/>
      <c r="AR157" s="153"/>
      <c r="AS157" s="153"/>
      <c r="AT157" s="153"/>
      <c r="AU157" s="153"/>
      <c r="AV157" s="161">
        <v>89400</v>
      </c>
      <c r="AW157" s="161"/>
      <c r="AX157" s="161"/>
      <c r="AY157" s="161"/>
      <c r="AZ157" s="161"/>
      <c r="BA157" s="161"/>
      <c r="BB157" s="161"/>
      <c r="BC157" s="161"/>
      <c r="BD157" s="161"/>
      <c r="BE157" s="161"/>
      <c r="BF157" s="161"/>
      <c r="BG157" s="161"/>
      <c r="BH157" s="161"/>
      <c r="BI157" s="161"/>
      <c r="BJ157" s="161">
        <v>89364</v>
      </c>
      <c r="BK157" s="161"/>
      <c r="BL157" s="161"/>
      <c r="BM157" s="161"/>
      <c r="BN157" s="161"/>
      <c r="BO157" s="161"/>
      <c r="BP157" s="161"/>
      <c r="BQ157" s="161"/>
      <c r="BR157" s="161"/>
      <c r="BS157" s="161"/>
      <c r="BT157" s="161"/>
      <c r="BU157" s="161"/>
      <c r="BV157" s="161"/>
      <c r="BW157" s="32">
        <f>AV157-BJ157</f>
        <v>36</v>
      </c>
    </row>
    <row r="158" spans="1:75" ht="16.5" customHeight="1" thickBot="1">
      <c r="A158" s="162" t="s">
        <v>109</v>
      </c>
      <c r="B158" s="163"/>
      <c r="C158" s="163"/>
      <c r="D158" s="163"/>
      <c r="E158" s="163"/>
      <c r="F158" s="163"/>
      <c r="G158" s="163"/>
      <c r="H158" s="163"/>
      <c r="I158" s="163"/>
      <c r="J158" s="163"/>
      <c r="K158" s="163"/>
      <c r="L158" s="163"/>
      <c r="M158" s="163"/>
      <c r="N158" s="163"/>
      <c r="O158" s="163"/>
      <c r="P158" s="163"/>
      <c r="Q158" s="163"/>
      <c r="R158" s="163"/>
      <c r="S158" s="163"/>
      <c r="T158" s="163"/>
      <c r="U158" s="163"/>
      <c r="V158" s="163"/>
      <c r="W158" s="163"/>
      <c r="X158" s="163"/>
      <c r="Y158" s="163"/>
      <c r="Z158" s="163"/>
      <c r="AA158" s="163"/>
      <c r="AB158" s="163"/>
      <c r="AC158" s="163"/>
      <c r="AD158" s="164" t="s">
        <v>110</v>
      </c>
      <c r="AE158" s="164"/>
      <c r="AF158" s="164"/>
      <c r="AG158" s="164"/>
      <c r="AH158" s="164"/>
      <c r="AI158" s="164"/>
      <c r="AJ158" s="164"/>
      <c r="AK158" s="164"/>
      <c r="AL158" s="164"/>
      <c r="AM158" s="164"/>
      <c r="AN158" s="164"/>
      <c r="AO158" s="164"/>
      <c r="AP158" s="164"/>
      <c r="AQ158" s="164"/>
      <c r="AR158" s="164"/>
      <c r="AS158" s="164"/>
      <c r="AT158" s="164"/>
      <c r="AU158" s="164"/>
      <c r="AV158" s="91">
        <f>AV164+AV159</f>
        <v>21258300</v>
      </c>
      <c r="AW158" s="91"/>
      <c r="AX158" s="91"/>
      <c r="AY158" s="91"/>
      <c r="AZ158" s="91"/>
      <c r="BA158" s="91"/>
      <c r="BB158" s="91"/>
      <c r="BC158" s="91"/>
      <c r="BD158" s="91"/>
      <c r="BE158" s="91"/>
      <c r="BF158" s="91"/>
      <c r="BG158" s="91"/>
      <c r="BH158" s="91"/>
      <c r="BI158" s="91"/>
      <c r="BJ158" s="91">
        <f>BJ164+BJ159</f>
        <v>20903455.61</v>
      </c>
      <c r="BK158" s="91"/>
      <c r="BL158" s="91"/>
      <c r="BM158" s="91"/>
      <c r="BN158" s="91"/>
      <c r="BO158" s="91"/>
      <c r="BP158" s="91"/>
      <c r="BQ158" s="91"/>
      <c r="BR158" s="91"/>
      <c r="BS158" s="91"/>
      <c r="BT158" s="91"/>
      <c r="BU158" s="91"/>
      <c r="BV158" s="91"/>
      <c r="BW158" s="15">
        <f t="shared" si="4"/>
        <v>354844.3900000006</v>
      </c>
    </row>
    <row r="159" spans="1:75" ht="27.75" customHeight="1">
      <c r="A159" s="113" t="s">
        <v>341</v>
      </c>
      <c r="B159" s="114"/>
      <c r="C159" s="114"/>
      <c r="D159" s="114"/>
      <c r="E159" s="114"/>
      <c r="F159" s="114"/>
      <c r="G159" s="114"/>
      <c r="H159" s="114"/>
      <c r="I159" s="114"/>
      <c r="J159" s="114"/>
      <c r="K159" s="114"/>
      <c r="L159" s="114"/>
      <c r="M159" s="114"/>
      <c r="N159" s="114"/>
      <c r="O159" s="114"/>
      <c r="P159" s="114"/>
      <c r="Q159" s="114"/>
      <c r="R159" s="114"/>
      <c r="S159" s="114"/>
      <c r="T159" s="114"/>
      <c r="U159" s="114"/>
      <c r="V159" s="114"/>
      <c r="W159" s="114"/>
      <c r="X159" s="114"/>
      <c r="Y159" s="114"/>
      <c r="Z159" s="114"/>
      <c r="AA159" s="114"/>
      <c r="AB159" s="114"/>
      <c r="AC159" s="114"/>
      <c r="AD159" s="165" t="s">
        <v>342</v>
      </c>
      <c r="AE159" s="165"/>
      <c r="AF159" s="165"/>
      <c r="AG159" s="165"/>
      <c r="AH159" s="165"/>
      <c r="AI159" s="165"/>
      <c r="AJ159" s="165"/>
      <c r="AK159" s="165"/>
      <c r="AL159" s="165"/>
      <c r="AM159" s="165"/>
      <c r="AN159" s="165"/>
      <c r="AO159" s="165"/>
      <c r="AP159" s="165"/>
      <c r="AQ159" s="165"/>
      <c r="AR159" s="165"/>
      <c r="AS159" s="165"/>
      <c r="AT159" s="165"/>
      <c r="AU159" s="165"/>
      <c r="AV159" s="116">
        <f>AV160</f>
        <v>53000</v>
      </c>
      <c r="AW159" s="116"/>
      <c r="AX159" s="116"/>
      <c r="AY159" s="116"/>
      <c r="AZ159" s="116"/>
      <c r="BA159" s="116"/>
      <c r="BB159" s="116"/>
      <c r="BC159" s="116"/>
      <c r="BD159" s="116"/>
      <c r="BE159" s="116"/>
      <c r="BF159" s="116"/>
      <c r="BG159" s="116"/>
      <c r="BH159" s="116"/>
      <c r="BI159" s="116"/>
      <c r="BJ159" s="116">
        <f>BJ160</f>
        <v>52920</v>
      </c>
      <c r="BK159" s="116"/>
      <c r="BL159" s="116"/>
      <c r="BM159" s="116"/>
      <c r="BN159" s="116"/>
      <c r="BO159" s="116"/>
      <c r="BP159" s="116"/>
      <c r="BQ159" s="116"/>
      <c r="BR159" s="116"/>
      <c r="BS159" s="116"/>
      <c r="BT159" s="116"/>
      <c r="BU159" s="116"/>
      <c r="BV159" s="116"/>
      <c r="BW159" s="30">
        <f>AV159-BJ159</f>
        <v>80</v>
      </c>
    </row>
    <row r="160" spans="1:75" ht="49.5" customHeight="1">
      <c r="A160" s="65" t="s">
        <v>345</v>
      </c>
      <c r="B160" s="66"/>
      <c r="C160" s="66"/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151" t="s">
        <v>344</v>
      </c>
      <c r="AE160" s="151"/>
      <c r="AF160" s="151"/>
      <c r="AG160" s="151"/>
      <c r="AH160" s="151"/>
      <c r="AI160" s="151"/>
      <c r="AJ160" s="151"/>
      <c r="AK160" s="151"/>
      <c r="AL160" s="151"/>
      <c r="AM160" s="151"/>
      <c r="AN160" s="151"/>
      <c r="AO160" s="151"/>
      <c r="AP160" s="151"/>
      <c r="AQ160" s="151"/>
      <c r="AR160" s="151"/>
      <c r="AS160" s="151"/>
      <c r="AT160" s="151"/>
      <c r="AU160" s="151"/>
      <c r="AV160" s="76">
        <f>AV163</f>
        <v>53000</v>
      </c>
      <c r="AW160" s="76"/>
      <c r="AX160" s="76"/>
      <c r="AY160" s="76"/>
      <c r="AZ160" s="76"/>
      <c r="BA160" s="76"/>
      <c r="BB160" s="76"/>
      <c r="BC160" s="76"/>
      <c r="BD160" s="76"/>
      <c r="BE160" s="76"/>
      <c r="BF160" s="76"/>
      <c r="BG160" s="76"/>
      <c r="BH160" s="76"/>
      <c r="BI160" s="76"/>
      <c r="BJ160" s="76">
        <f>BJ163</f>
        <v>52920</v>
      </c>
      <c r="BK160" s="76"/>
      <c r="BL160" s="76"/>
      <c r="BM160" s="76"/>
      <c r="BN160" s="76"/>
      <c r="BO160" s="76"/>
      <c r="BP160" s="76"/>
      <c r="BQ160" s="76"/>
      <c r="BR160" s="76"/>
      <c r="BS160" s="76"/>
      <c r="BT160" s="76"/>
      <c r="BU160" s="76"/>
      <c r="BV160" s="76"/>
      <c r="BW160" s="20">
        <f>AV160-BJ160</f>
        <v>80</v>
      </c>
    </row>
    <row r="161" spans="1:75" ht="27.75" customHeight="1">
      <c r="A161" s="113" t="s">
        <v>341</v>
      </c>
      <c r="B161" s="114"/>
      <c r="C161" s="114"/>
      <c r="D161" s="114"/>
      <c r="E161" s="114"/>
      <c r="F161" s="114"/>
      <c r="G161" s="114"/>
      <c r="H161" s="114"/>
      <c r="I161" s="114"/>
      <c r="J161" s="114"/>
      <c r="K161" s="114"/>
      <c r="L161" s="114"/>
      <c r="M161" s="114"/>
      <c r="N161" s="114"/>
      <c r="O161" s="114"/>
      <c r="P161" s="114"/>
      <c r="Q161" s="114"/>
      <c r="R161" s="114"/>
      <c r="S161" s="114"/>
      <c r="T161" s="114"/>
      <c r="U161" s="114"/>
      <c r="V161" s="114"/>
      <c r="W161" s="114"/>
      <c r="X161" s="114"/>
      <c r="Y161" s="114"/>
      <c r="Z161" s="114"/>
      <c r="AA161" s="114"/>
      <c r="AB161" s="114"/>
      <c r="AC161" s="114"/>
      <c r="AD161" s="165" t="s">
        <v>346</v>
      </c>
      <c r="AE161" s="165"/>
      <c r="AF161" s="165"/>
      <c r="AG161" s="165"/>
      <c r="AH161" s="165"/>
      <c r="AI161" s="165"/>
      <c r="AJ161" s="165"/>
      <c r="AK161" s="165"/>
      <c r="AL161" s="165"/>
      <c r="AM161" s="165"/>
      <c r="AN161" s="165"/>
      <c r="AO161" s="165"/>
      <c r="AP161" s="165"/>
      <c r="AQ161" s="165"/>
      <c r="AR161" s="165"/>
      <c r="AS161" s="165"/>
      <c r="AT161" s="165"/>
      <c r="AU161" s="165"/>
      <c r="AV161" s="116">
        <f>AV162</f>
        <v>53000</v>
      </c>
      <c r="AW161" s="116"/>
      <c r="AX161" s="116"/>
      <c r="AY161" s="116"/>
      <c r="AZ161" s="116"/>
      <c r="BA161" s="116"/>
      <c r="BB161" s="116"/>
      <c r="BC161" s="116"/>
      <c r="BD161" s="116"/>
      <c r="BE161" s="116"/>
      <c r="BF161" s="116"/>
      <c r="BG161" s="116"/>
      <c r="BH161" s="116"/>
      <c r="BI161" s="116"/>
      <c r="BJ161" s="116">
        <f>BJ162</f>
        <v>52920</v>
      </c>
      <c r="BK161" s="116"/>
      <c r="BL161" s="116"/>
      <c r="BM161" s="116"/>
      <c r="BN161" s="116"/>
      <c r="BO161" s="116"/>
      <c r="BP161" s="116"/>
      <c r="BQ161" s="116"/>
      <c r="BR161" s="116"/>
      <c r="BS161" s="116"/>
      <c r="BT161" s="116"/>
      <c r="BU161" s="116"/>
      <c r="BV161" s="116"/>
      <c r="BW161" s="30">
        <f>AV161-BJ161</f>
        <v>80</v>
      </c>
    </row>
    <row r="162" spans="1:75" ht="26.25" customHeight="1">
      <c r="A162" s="65" t="s">
        <v>347</v>
      </c>
      <c r="B162" s="66"/>
      <c r="C162" s="66"/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151" t="s">
        <v>348</v>
      </c>
      <c r="AE162" s="151"/>
      <c r="AF162" s="151"/>
      <c r="AG162" s="151"/>
      <c r="AH162" s="151"/>
      <c r="AI162" s="151"/>
      <c r="AJ162" s="151"/>
      <c r="AK162" s="151"/>
      <c r="AL162" s="151"/>
      <c r="AM162" s="151"/>
      <c r="AN162" s="151"/>
      <c r="AO162" s="151"/>
      <c r="AP162" s="151"/>
      <c r="AQ162" s="151"/>
      <c r="AR162" s="151"/>
      <c r="AS162" s="151"/>
      <c r="AT162" s="151"/>
      <c r="AU162" s="151"/>
      <c r="AV162" s="76">
        <f>AV163</f>
        <v>53000</v>
      </c>
      <c r="AW162" s="76"/>
      <c r="AX162" s="76"/>
      <c r="AY162" s="76"/>
      <c r="AZ162" s="76"/>
      <c r="BA162" s="76"/>
      <c r="BB162" s="76"/>
      <c r="BC162" s="76"/>
      <c r="BD162" s="76"/>
      <c r="BE162" s="76"/>
      <c r="BF162" s="76"/>
      <c r="BG162" s="76"/>
      <c r="BH162" s="76"/>
      <c r="BI162" s="76"/>
      <c r="BJ162" s="76">
        <f>BJ163</f>
        <v>52920</v>
      </c>
      <c r="BK162" s="76"/>
      <c r="BL162" s="76"/>
      <c r="BM162" s="76"/>
      <c r="BN162" s="76"/>
      <c r="BO162" s="76"/>
      <c r="BP162" s="76"/>
      <c r="BQ162" s="76"/>
      <c r="BR162" s="76"/>
      <c r="BS162" s="76"/>
      <c r="BT162" s="76"/>
      <c r="BU162" s="76"/>
      <c r="BV162" s="76"/>
      <c r="BW162" s="20">
        <f>AV162-BJ162</f>
        <v>80</v>
      </c>
    </row>
    <row r="163" spans="1:75" ht="49.5" customHeight="1">
      <c r="A163" s="65" t="s">
        <v>345</v>
      </c>
      <c r="B163" s="66"/>
      <c r="C163" s="66"/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151" t="s">
        <v>349</v>
      </c>
      <c r="AE163" s="151"/>
      <c r="AF163" s="151"/>
      <c r="AG163" s="151"/>
      <c r="AH163" s="151"/>
      <c r="AI163" s="151"/>
      <c r="AJ163" s="151"/>
      <c r="AK163" s="151"/>
      <c r="AL163" s="151"/>
      <c r="AM163" s="151"/>
      <c r="AN163" s="151"/>
      <c r="AO163" s="151"/>
      <c r="AP163" s="151"/>
      <c r="AQ163" s="151"/>
      <c r="AR163" s="151"/>
      <c r="AS163" s="151"/>
      <c r="AT163" s="151"/>
      <c r="AU163" s="151"/>
      <c r="AV163" s="76">
        <v>53000</v>
      </c>
      <c r="AW163" s="76"/>
      <c r="AX163" s="76"/>
      <c r="AY163" s="76"/>
      <c r="AZ163" s="76"/>
      <c r="BA163" s="76"/>
      <c r="BB163" s="76"/>
      <c r="BC163" s="76"/>
      <c r="BD163" s="76"/>
      <c r="BE163" s="76"/>
      <c r="BF163" s="76"/>
      <c r="BG163" s="76"/>
      <c r="BH163" s="76"/>
      <c r="BI163" s="76"/>
      <c r="BJ163" s="76">
        <v>52920</v>
      </c>
      <c r="BK163" s="76"/>
      <c r="BL163" s="76"/>
      <c r="BM163" s="76"/>
      <c r="BN163" s="76"/>
      <c r="BO163" s="76"/>
      <c r="BP163" s="76"/>
      <c r="BQ163" s="76"/>
      <c r="BR163" s="76"/>
      <c r="BS163" s="76"/>
      <c r="BT163" s="76"/>
      <c r="BU163" s="76"/>
      <c r="BV163" s="76"/>
      <c r="BW163" s="20">
        <f>AV163-BJ163</f>
        <v>80</v>
      </c>
    </row>
    <row r="164" spans="1:75" ht="18" customHeight="1">
      <c r="A164" s="113" t="s">
        <v>70</v>
      </c>
      <c r="B164" s="114"/>
      <c r="C164" s="114"/>
      <c r="D164" s="114"/>
      <c r="E164" s="114"/>
      <c r="F164" s="114"/>
      <c r="G164" s="114"/>
      <c r="H164" s="114"/>
      <c r="I164" s="114"/>
      <c r="J164" s="114"/>
      <c r="K164" s="114"/>
      <c r="L164" s="114"/>
      <c r="M164" s="114"/>
      <c r="N164" s="114"/>
      <c r="O164" s="114"/>
      <c r="P164" s="114"/>
      <c r="Q164" s="114"/>
      <c r="R164" s="114"/>
      <c r="S164" s="114"/>
      <c r="T164" s="114"/>
      <c r="U164" s="114"/>
      <c r="V164" s="114"/>
      <c r="W164" s="114"/>
      <c r="X164" s="114"/>
      <c r="Y164" s="114"/>
      <c r="Z164" s="114"/>
      <c r="AA164" s="114"/>
      <c r="AB164" s="114"/>
      <c r="AC164" s="114"/>
      <c r="AD164" s="165" t="s">
        <v>111</v>
      </c>
      <c r="AE164" s="165"/>
      <c r="AF164" s="165"/>
      <c r="AG164" s="165"/>
      <c r="AH164" s="165"/>
      <c r="AI164" s="165"/>
      <c r="AJ164" s="165"/>
      <c r="AK164" s="165"/>
      <c r="AL164" s="165"/>
      <c r="AM164" s="165"/>
      <c r="AN164" s="165"/>
      <c r="AO164" s="165"/>
      <c r="AP164" s="165"/>
      <c r="AQ164" s="165"/>
      <c r="AR164" s="165"/>
      <c r="AS164" s="165"/>
      <c r="AT164" s="165"/>
      <c r="AU164" s="165"/>
      <c r="AV164" s="116">
        <f>AV165+AV166+AV167+AV168+AV169+AV170+AV171+AV172+AV173</f>
        <v>21205300</v>
      </c>
      <c r="AW164" s="116"/>
      <c r="AX164" s="116"/>
      <c r="AY164" s="116"/>
      <c r="AZ164" s="116"/>
      <c r="BA164" s="116"/>
      <c r="BB164" s="116"/>
      <c r="BC164" s="116"/>
      <c r="BD164" s="116"/>
      <c r="BE164" s="116"/>
      <c r="BF164" s="116"/>
      <c r="BG164" s="116"/>
      <c r="BH164" s="116"/>
      <c r="BI164" s="116"/>
      <c r="BJ164" s="116">
        <f>BJ165+BJ166+BJ167+BJ168+BJ169+BJ170+BJ171+BJ172+BJ173</f>
        <v>20850535.61</v>
      </c>
      <c r="BK164" s="116"/>
      <c r="BL164" s="116"/>
      <c r="BM164" s="116"/>
      <c r="BN164" s="116"/>
      <c r="BO164" s="116"/>
      <c r="BP164" s="116"/>
      <c r="BQ164" s="116"/>
      <c r="BR164" s="116"/>
      <c r="BS164" s="116"/>
      <c r="BT164" s="116"/>
      <c r="BU164" s="116"/>
      <c r="BV164" s="116"/>
      <c r="BW164" s="30">
        <f t="shared" si="4"/>
        <v>354764.3900000006</v>
      </c>
    </row>
    <row r="165" spans="1:75" ht="12.75" customHeight="1">
      <c r="A165" s="65" t="s">
        <v>49</v>
      </c>
      <c r="B165" s="66"/>
      <c r="C165" s="66"/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151" t="s">
        <v>178</v>
      </c>
      <c r="AE165" s="151"/>
      <c r="AF165" s="151"/>
      <c r="AG165" s="151"/>
      <c r="AH165" s="151"/>
      <c r="AI165" s="151"/>
      <c r="AJ165" s="151"/>
      <c r="AK165" s="151"/>
      <c r="AL165" s="151"/>
      <c r="AM165" s="151"/>
      <c r="AN165" s="151"/>
      <c r="AO165" s="151"/>
      <c r="AP165" s="151"/>
      <c r="AQ165" s="151"/>
      <c r="AR165" s="151"/>
      <c r="AS165" s="151"/>
      <c r="AT165" s="151"/>
      <c r="AU165" s="151"/>
      <c r="AV165" s="76">
        <f>AV175</f>
        <v>2202500</v>
      </c>
      <c r="AW165" s="76"/>
      <c r="AX165" s="76"/>
      <c r="AY165" s="76"/>
      <c r="AZ165" s="76"/>
      <c r="BA165" s="76"/>
      <c r="BB165" s="76"/>
      <c r="BC165" s="76"/>
      <c r="BD165" s="76"/>
      <c r="BE165" s="76"/>
      <c r="BF165" s="76"/>
      <c r="BG165" s="76"/>
      <c r="BH165" s="76"/>
      <c r="BI165" s="76"/>
      <c r="BJ165" s="76">
        <f>BJ175</f>
        <v>2202105.98</v>
      </c>
      <c r="BK165" s="76"/>
      <c r="BL165" s="76"/>
      <c r="BM165" s="76"/>
      <c r="BN165" s="76"/>
      <c r="BO165" s="76"/>
      <c r="BP165" s="76"/>
      <c r="BQ165" s="76"/>
      <c r="BR165" s="76"/>
      <c r="BS165" s="76"/>
      <c r="BT165" s="76"/>
      <c r="BU165" s="76"/>
      <c r="BV165" s="76"/>
      <c r="BW165" s="20">
        <f t="shared" si="4"/>
        <v>394.0200000000186</v>
      </c>
    </row>
    <row r="166" spans="1:75" ht="25.5" customHeight="1">
      <c r="A166" s="65" t="s">
        <v>50</v>
      </c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151" t="s">
        <v>179</v>
      </c>
      <c r="AE166" s="151"/>
      <c r="AF166" s="151"/>
      <c r="AG166" s="151"/>
      <c r="AH166" s="151"/>
      <c r="AI166" s="151"/>
      <c r="AJ166" s="151"/>
      <c r="AK166" s="151"/>
      <c r="AL166" s="151"/>
      <c r="AM166" s="151"/>
      <c r="AN166" s="151"/>
      <c r="AO166" s="151"/>
      <c r="AP166" s="151"/>
      <c r="AQ166" s="151"/>
      <c r="AR166" s="151"/>
      <c r="AS166" s="151"/>
      <c r="AT166" s="151"/>
      <c r="AU166" s="151"/>
      <c r="AV166" s="76">
        <f>AV176</f>
        <v>665200</v>
      </c>
      <c r="AW166" s="76"/>
      <c r="AX166" s="76"/>
      <c r="AY166" s="76"/>
      <c r="AZ166" s="76"/>
      <c r="BA166" s="76"/>
      <c r="BB166" s="76"/>
      <c r="BC166" s="76"/>
      <c r="BD166" s="76"/>
      <c r="BE166" s="76"/>
      <c r="BF166" s="76"/>
      <c r="BG166" s="76"/>
      <c r="BH166" s="76"/>
      <c r="BI166" s="76"/>
      <c r="BJ166" s="76">
        <f>BJ176</f>
        <v>650225.88</v>
      </c>
      <c r="BK166" s="76"/>
      <c r="BL166" s="76"/>
      <c r="BM166" s="76"/>
      <c r="BN166" s="76"/>
      <c r="BO166" s="76"/>
      <c r="BP166" s="76"/>
      <c r="BQ166" s="76"/>
      <c r="BR166" s="76"/>
      <c r="BS166" s="76"/>
      <c r="BT166" s="76"/>
      <c r="BU166" s="76"/>
      <c r="BV166" s="76"/>
      <c r="BW166" s="20">
        <f t="shared" si="4"/>
        <v>14974.119999999995</v>
      </c>
    </row>
    <row r="167" spans="1:75" ht="16.5" customHeight="1">
      <c r="A167" s="65" t="s">
        <v>52</v>
      </c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151" t="s">
        <v>180</v>
      </c>
      <c r="AE167" s="151"/>
      <c r="AF167" s="151"/>
      <c r="AG167" s="151"/>
      <c r="AH167" s="151"/>
      <c r="AI167" s="151"/>
      <c r="AJ167" s="151"/>
      <c r="AK167" s="151"/>
      <c r="AL167" s="151"/>
      <c r="AM167" s="151"/>
      <c r="AN167" s="151"/>
      <c r="AO167" s="151"/>
      <c r="AP167" s="151"/>
      <c r="AQ167" s="151"/>
      <c r="AR167" s="151"/>
      <c r="AS167" s="151"/>
      <c r="AT167" s="151"/>
      <c r="AU167" s="151"/>
      <c r="AV167" s="76">
        <f>AV177</f>
        <v>26500</v>
      </c>
      <c r="AW167" s="76"/>
      <c r="AX167" s="76"/>
      <c r="AY167" s="76"/>
      <c r="AZ167" s="76"/>
      <c r="BA167" s="76"/>
      <c r="BB167" s="76"/>
      <c r="BC167" s="76"/>
      <c r="BD167" s="76"/>
      <c r="BE167" s="76"/>
      <c r="BF167" s="76"/>
      <c r="BG167" s="76"/>
      <c r="BH167" s="76"/>
      <c r="BI167" s="76"/>
      <c r="BJ167" s="76">
        <f>BJ177</f>
        <v>26480.81</v>
      </c>
      <c r="BK167" s="76"/>
      <c r="BL167" s="76"/>
      <c r="BM167" s="76"/>
      <c r="BN167" s="76"/>
      <c r="BO167" s="76"/>
      <c r="BP167" s="76"/>
      <c r="BQ167" s="76"/>
      <c r="BR167" s="76"/>
      <c r="BS167" s="76"/>
      <c r="BT167" s="76"/>
      <c r="BU167" s="76"/>
      <c r="BV167" s="76"/>
      <c r="BW167" s="20">
        <f t="shared" si="4"/>
        <v>19.18999999999869</v>
      </c>
    </row>
    <row r="168" spans="1:75" ht="18" customHeight="1">
      <c r="A168" s="65" t="s">
        <v>168</v>
      </c>
      <c r="B168" s="66"/>
      <c r="C168" s="66"/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151" t="s">
        <v>204</v>
      </c>
      <c r="AE168" s="151"/>
      <c r="AF168" s="151"/>
      <c r="AG168" s="151"/>
      <c r="AH168" s="151"/>
      <c r="AI168" s="151"/>
      <c r="AJ168" s="151"/>
      <c r="AK168" s="151"/>
      <c r="AL168" s="151"/>
      <c r="AM168" s="151"/>
      <c r="AN168" s="151"/>
      <c r="AO168" s="151"/>
      <c r="AP168" s="151"/>
      <c r="AQ168" s="151"/>
      <c r="AR168" s="151"/>
      <c r="AS168" s="151"/>
      <c r="AT168" s="151"/>
      <c r="AU168" s="151"/>
      <c r="AV168" s="76">
        <f>AV178</f>
        <v>75500</v>
      </c>
      <c r="AW168" s="76"/>
      <c r="AX168" s="76"/>
      <c r="AY168" s="76"/>
      <c r="AZ168" s="76"/>
      <c r="BA168" s="76"/>
      <c r="BB168" s="76"/>
      <c r="BC168" s="76"/>
      <c r="BD168" s="76"/>
      <c r="BE168" s="76"/>
      <c r="BF168" s="76"/>
      <c r="BG168" s="76"/>
      <c r="BH168" s="76"/>
      <c r="BI168" s="76"/>
      <c r="BJ168" s="76">
        <f>BJ178</f>
        <v>75480</v>
      </c>
      <c r="BK168" s="76"/>
      <c r="BL168" s="76"/>
      <c r="BM168" s="76"/>
      <c r="BN168" s="76"/>
      <c r="BO168" s="76"/>
      <c r="BP168" s="76"/>
      <c r="BQ168" s="76"/>
      <c r="BR168" s="76"/>
      <c r="BS168" s="76"/>
      <c r="BT168" s="76"/>
      <c r="BU168" s="76"/>
      <c r="BV168" s="76"/>
      <c r="BW168" s="20">
        <f t="shared" si="4"/>
        <v>20</v>
      </c>
    </row>
    <row r="169" spans="1:75" ht="28.5" customHeight="1">
      <c r="A169" s="65" t="s">
        <v>55</v>
      </c>
      <c r="B169" s="66"/>
      <c r="C169" s="66"/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151" t="s">
        <v>181</v>
      </c>
      <c r="AE169" s="151"/>
      <c r="AF169" s="151"/>
      <c r="AG169" s="151"/>
      <c r="AH169" s="151"/>
      <c r="AI169" s="151"/>
      <c r="AJ169" s="151"/>
      <c r="AK169" s="151"/>
      <c r="AL169" s="151"/>
      <c r="AM169" s="151"/>
      <c r="AN169" s="151"/>
      <c r="AO169" s="151"/>
      <c r="AP169" s="151"/>
      <c r="AQ169" s="151"/>
      <c r="AR169" s="151"/>
      <c r="AS169" s="151"/>
      <c r="AT169" s="151"/>
      <c r="AU169" s="151"/>
      <c r="AV169" s="76">
        <f>AV179</f>
        <v>5900</v>
      </c>
      <c r="AW169" s="76"/>
      <c r="AX169" s="76"/>
      <c r="AY169" s="76"/>
      <c r="AZ169" s="76"/>
      <c r="BA169" s="76"/>
      <c r="BB169" s="76"/>
      <c r="BC169" s="76"/>
      <c r="BD169" s="76"/>
      <c r="BE169" s="76"/>
      <c r="BF169" s="76"/>
      <c r="BG169" s="76"/>
      <c r="BH169" s="76"/>
      <c r="BI169" s="76"/>
      <c r="BJ169" s="76">
        <f>BJ179</f>
        <v>5620</v>
      </c>
      <c r="BK169" s="76"/>
      <c r="BL169" s="76"/>
      <c r="BM169" s="76"/>
      <c r="BN169" s="76"/>
      <c r="BO169" s="76"/>
      <c r="BP169" s="76"/>
      <c r="BQ169" s="76"/>
      <c r="BR169" s="76"/>
      <c r="BS169" s="76"/>
      <c r="BT169" s="76"/>
      <c r="BU169" s="76"/>
      <c r="BV169" s="76"/>
      <c r="BW169" s="20">
        <f t="shared" si="4"/>
        <v>280</v>
      </c>
    </row>
    <row r="170" spans="1:75" ht="16.5" customHeight="1">
      <c r="A170" s="65" t="s">
        <v>56</v>
      </c>
      <c r="B170" s="66"/>
      <c r="C170" s="66"/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151" t="s">
        <v>112</v>
      </c>
      <c r="AE170" s="151"/>
      <c r="AF170" s="151"/>
      <c r="AG170" s="151"/>
      <c r="AH170" s="151"/>
      <c r="AI170" s="151"/>
      <c r="AJ170" s="151"/>
      <c r="AK170" s="151"/>
      <c r="AL170" s="151"/>
      <c r="AM170" s="151"/>
      <c r="AN170" s="151"/>
      <c r="AO170" s="151"/>
      <c r="AP170" s="151"/>
      <c r="AQ170" s="151"/>
      <c r="AR170" s="151"/>
      <c r="AS170" s="151"/>
      <c r="AT170" s="151"/>
      <c r="AU170" s="151"/>
      <c r="AV170" s="76">
        <f>AV180+AV184</f>
        <v>5213600</v>
      </c>
      <c r="AW170" s="76"/>
      <c r="AX170" s="76"/>
      <c r="AY170" s="76"/>
      <c r="AZ170" s="76"/>
      <c r="BA170" s="76"/>
      <c r="BB170" s="76"/>
      <c r="BC170" s="76"/>
      <c r="BD170" s="76"/>
      <c r="BE170" s="76"/>
      <c r="BF170" s="76"/>
      <c r="BG170" s="76"/>
      <c r="BH170" s="76"/>
      <c r="BI170" s="76"/>
      <c r="BJ170" s="76">
        <f>BJ180+BJ184</f>
        <v>5133361.649999999</v>
      </c>
      <c r="BK170" s="76"/>
      <c r="BL170" s="76"/>
      <c r="BM170" s="76"/>
      <c r="BN170" s="76"/>
      <c r="BO170" s="76"/>
      <c r="BP170" s="76"/>
      <c r="BQ170" s="76"/>
      <c r="BR170" s="76"/>
      <c r="BS170" s="76"/>
      <c r="BT170" s="76"/>
      <c r="BU170" s="76"/>
      <c r="BV170" s="76"/>
      <c r="BW170" s="20">
        <f t="shared" si="4"/>
        <v>80238.35000000056</v>
      </c>
    </row>
    <row r="171" spans="1:75" ht="26.25" customHeight="1">
      <c r="A171" s="65" t="s">
        <v>71</v>
      </c>
      <c r="B171" s="66"/>
      <c r="C171" s="66"/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151" t="s">
        <v>113</v>
      </c>
      <c r="AE171" s="151"/>
      <c r="AF171" s="151"/>
      <c r="AG171" s="151"/>
      <c r="AH171" s="151"/>
      <c r="AI171" s="151"/>
      <c r="AJ171" s="151"/>
      <c r="AK171" s="151"/>
      <c r="AL171" s="151"/>
      <c r="AM171" s="151"/>
      <c r="AN171" s="151"/>
      <c r="AO171" s="151"/>
      <c r="AP171" s="151"/>
      <c r="AQ171" s="151"/>
      <c r="AR171" s="151"/>
      <c r="AS171" s="151"/>
      <c r="AT171" s="151"/>
      <c r="AU171" s="151"/>
      <c r="AV171" s="76">
        <f>AV185</f>
        <v>12925100</v>
      </c>
      <c r="AW171" s="76"/>
      <c r="AX171" s="76"/>
      <c r="AY171" s="76"/>
      <c r="AZ171" s="76"/>
      <c r="BA171" s="76"/>
      <c r="BB171" s="76"/>
      <c r="BC171" s="76"/>
      <c r="BD171" s="76"/>
      <c r="BE171" s="76"/>
      <c r="BF171" s="76"/>
      <c r="BG171" s="76"/>
      <c r="BH171" s="76"/>
      <c r="BI171" s="76"/>
      <c r="BJ171" s="161">
        <f>BJ185</f>
        <v>12667888</v>
      </c>
      <c r="BK171" s="161"/>
      <c r="BL171" s="161"/>
      <c r="BM171" s="161"/>
      <c r="BN171" s="161"/>
      <c r="BO171" s="161"/>
      <c r="BP171" s="161"/>
      <c r="BQ171" s="161"/>
      <c r="BR171" s="161"/>
      <c r="BS171" s="161"/>
      <c r="BT171" s="161"/>
      <c r="BU171" s="161"/>
      <c r="BV171" s="161"/>
      <c r="BW171" s="20">
        <f t="shared" si="4"/>
        <v>257212</v>
      </c>
    </row>
    <row r="172" spans="1:75" ht="26.25" customHeight="1">
      <c r="A172" s="65" t="s">
        <v>58</v>
      </c>
      <c r="B172" s="66"/>
      <c r="C172" s="66"/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151" t="s">
        <v>182</v>
      </c>
      <c r="AE172" s="151"/>
      <c r="AF172" s="151"/>
      <c r="AG172" s="151"/>
      <c r="AH172" s="151"/>
      <c r="AI172" s="151"/>
      <c r="AJ172" s="151"/>
      <c r="AK172" s="151"/>
      <c r="AL172" s="151"/>
      <c r="AM172" s="151"/>
      <c r="AN172" s="151"/>
      <c r="AO172" s="151"/>
      <c r="AP172" s="151"/>
      <c r="AQ172" s="151"/>
      <c r="AR172" s="151"/>
      <c r="AS172" s="151"/>
      <c r="AT172" s="151"/>
      <c r="AU172" s="151"/>
      <c r="AV172" s="76">
        <f>AV181</f>
        <v>44000</v>
      </c>
      <c r="AW172" s="76"/>
      <c r="AX172" s="76"/>
      <c r="AY172" s="76"/>
      <c r="AZ172" s="76"/>
      <c r="BA172" s="76"/>
      <c r="BB172" s="76"/>
      <c r="BC172" s="76"/>
      <c r="BD172" s="76"/>
      <c r="BE172" s="76"/>
      <c r="BF172" s="76"/>
      <c r="BG172" s="76"/>
      <c r="BH172" s="76"/>
      <c r="BI172" s="76"/>
      <c r="BJ172" s="76">
        <f>BJ181</f>
        <v>43270</v>
      </c>
      <c r="BK172" s="76"/>
      <c r="BL172" s="76"/>
      <c r="BM172" s="76"/>
      <c r="BN172" s="76"/>
      <c r="BO172" s="76"/>
      <c r="BP172" s="76"/>
      <c r="BQ172" s="76"/>
      <c r="BR172" s="76"/>
      <c r="BS172" s="76"/>
      <c r="BT172" s="76"/>
      <c r="BU172" s="76"/>
      <c r="BV172" s="76"/>
      <c r="BW172" s="20">
        <f t="shared" si="4"/>
        <v>730</v>
      </c>
    </row>
    <row r="173" spans="1:75" ht="27.75" customHeight="1">
      <c r="A173" s="65" t="s">
        <v>59</v>
      </c>
      <c r="B173" s="66"/>
      <c r="C173" s="66"/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151" t="s">
        <v>183</v>
      </c>
      <c r="AE173" s="151"/>
      <c r="AF173" s="151"/>
      <c r="AG173" s="151"/>
      <c r="AH173" s="151"/>
      <c r="AI173" s="151"/>
      <c r="AJ173" s="151"/>
      <c r="AK173" s="151"/>
      <c r="AL173" s="151"/>
      <c r="AM173" s="151"/>
      <c r="AN173" s="151"/>
      <c r="AO173" s="151"/>
      <c r="AP173" s="151"/>
      <c r="AQ173" s="151"/>
      <c r="AR173" s="151"/>
      <c r="AS173" s="151"/>
      <c r="AT173" s="151"/>
      <c r="AU173" s="151"/>
      <c r="AV173" s="76">
        <f>AV182</f>
        <v>47000</v>
      </c>
      <c r="AW173" s="76"/>
      <c r="AX173" s="76"/>
      <c r="AY173" s="76"/>
      <c r="AZ173" s="76"/>
      <c r="BA173" s="76"/>
      <c r="BB173" s="76"/>
      <c r="BC173" s="76"/>
      <c r="BD173" s="76"/>
      <c r="BE173" s="76"/>
      <c r="BF173" s="76"/>
      <c r="BG173" s="76"/>
      <c r="BH173" s="76"/>
      <c r="BI173" s="76"/>
      <c r="BJ173" s="76">
        <f>BJ182</f>
        <v>46103.29</v>
      </c>
      <c r="BK173" s="76"/>
      <c r="BL173" s="76"/>
      <c r="BM173" s="76"/>
      <c r="BN173" s="76"/>
      <c r="BO173" s="76"/>
      <c r="BP173" s="76"/>
      <c r="BQ173" s="76"/>
      <c r="BR173" s="76"/>
      <c r="BS173" s="76"/>
      <c r="BT173" s="76"/>
      <c r="BU173" s="76"/>
      <c r="BV173" s="76"/>
      <c r="BW173" s="20">
        <f aca="true" t="shared" si="5" ref="BW173:BW181">AV173-BJ173</f>
        <v>896.7099999999991</v>
      </c>
    </row>
    <row r="174" spans="1:77" ht="47.25" customHeight="1">
      <c r="A174" s="146" t="s">
        <v>48</v>
      </c>
      <c r="B174" s="147"/>
      <c r="C174" s="147"/>
      <c r="D174" s="147"/>
      <c r="E174" s="147"/>
      <c r="F174" s="147"/>
      <c r="G174" s="147"/>
      <c r="H174" s="147"/>
      <c r="I174" s="147"/>
      <c r="J174" s="147"/>
      <c r="K174" s="147"/>
      <c r="L174" s="147"/>
      <c r="M174" s="147"/>
      <c r="N174" s="147"/>
      <c r="O174" s="147"/>
      <c r="P174" s="147"/>
      <c r="Q174" s="147"/>
      <c r="R174" s="147"/>
      <c r="S174" s="147"/>
      <c r="T174" s="147"/>
      <c r="U174" s="147"/>
      <c r="V174" s="147"/>
      <c r="W174" s="147"/>
      <c r="X174" s="147"/>
      <c r="Y174" s="147"/>
      <c r="Z174" s="147"/>
      <c r="AA174" s="147"/>
      <c r="AB174" s="147"/>
      <c r="AC174" s="147"/>
      <c r="AD174" s="148" t="s">
        <v>184</v>
      </c>
      <c r="AE174" s="148"/>
      <c r="AF174" s="148"/>
      <c r="AG174" s="148"/>
      <c r="AH174" s="148"/>
      <c r="AI174" s="148"/>
      <c r="AJ174" s="148"/>
      <c r="AK174" s="148"/>
      <c r="AL174" s="148"/>
      <c r="AM174" s="148"/>
      <c r="AN174" s="148"/>
      <c r="AO174" s="148"/>
      <c r="AP174" s="148"/>
      <c r="AQ174" s="148"/>
      <c r="AR174" s="148"/>
      <c r="AS174" s="148"/>
      <c r="AT174" s="148"/>
      <c r="AU174" s="148"/>
      <c r="AV174" s="160">
        <f>AV175+AV176+AV177+AV178+AV179+AV180+AV181+AV182</f>
        <v>3071700</v>
      </c>
      <c r="AW174" s="160"/>
      <c r="AX174" s="160"/>
      <c r="AY174" s="160"/>
      <c r="AZ174" s="160"/>
      <c r="BA174" s="160"/>
      <c r="BB174" s="160"/>
      <c r="BC174" s="160"/>
      <c r="BD174" s="160"/>
      <c r="BE174" s="160"/>
      <c r="BF174" s="160"/>
      <c r="BG174" s="160"/>
      <c r="BH174" s="160"/>
      <c r="BI174" s="160"/>
      <c r="BJ174" s="160">
        <f>BJ175+BJ176+BJ177+BJ178+BJ179+BJ180+BJ181+BJ182</f>
        <v>3054286.68</v>
      </c>
      <c r="BK174" s="160"/>
      <c r="BL174" s="160"/>
      <c r="BM174" s="160"/>
      <c r="BN174" s="160"/>
      <c r="BO174" s="160"/>
      <c r="BP174" s="160"/>
      <c r="BQ174" s="160"/>
      <c r="BR174" s="160"/>
      <c r="BS174" s="160"/>
      <c r="BT174" s="160"/>
      <c r="BU174" s="160"/>
      <c r="BV174" s="160"/>
      <c r="BW174" s="22">
        <f t="shared" si="5"/>
        <v>17413.319999999832</v>
      </c>
      <c r="BY174" s="62"/>
    </row>
    <row r="175" spans="1:75" ht="12.75" customHeight="1">
      <c r="A175" s="65" t="s">
        <v>49</v>
      </c>
      <c r="B175" s="66"/>
      <c r="C175" s="66"/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151" t="s">
        <v>300</v>
      </c>
      <c r="AE175" s="151"/>
      <c r="AF175" s="151"/>
      <c r="AG175" s="151"/>
      <c r="AH175" s="151"/>
      <c r="AI175" s="151"/>
      <c r="AJ175" s="151"/>
      <c r="AK175" s="151"/>
      <c r="AL175" s="151"/>
      <c r="AM175" s="151"/>
      <c r="AN175" s="151"/>
      <c r="AO175" s="151"/>
      <c r="AP175" s="151"/>
      <c r="AQ175" s="151"/>
      <c r="AR175" s="151"/>
      <c r="AS175" s="151"/>
      <c r="AT175" s="151"/>
      <c r="AU175" s="151"/>
      <c r="AV175" s="76">
        <v>2202500</v>
      </c>
      <c r="AW175" s="76"/>
      <c r="AX175" s="76"/>
      <c r="AY175" s="76"/>
      <c r="AZ175" s="76"/>
      <c r="BA175" s="76"/>
      <c r="BB175" s="76"/>
      <c r="BC175" s="76"/>
      <c r="BD175" s="76"/>
      <c r="BE175" s="76"/>
      <c r="BF175" s="76"/>
      <c r="BG175" s="76"/>
      <c r="BH175" s="76"/>
      <c r="BI175" s="76"/>
      <c r="BJ175" s="76">
        <v>2202105.98</v>
      </c>
      <c r="BK175" s="76"/>
      <c r="BL175" s="76"/>
      <c r="BM175" s="76"/>
      <c r="BN175" s="76"/>
      <c r="BO175" s="76"/>
      <c r="BP175" s="76"/>
      <c r="BQ175" s="76"/>
      <c r="BR175" s="76"/>
      <c r="BS175" s="76"/>
      <c r="BT175" s="76"/>
      <c r="BU175" s="76"/>
      <c r="BV175" s="76"/>
      <c r="BW175" s="20">
        <f t="shared" si="5"/>
        <v>394.0200000000186</v>
      </c>
    </row>
    <row r="176" spans="1:75" ht="12.75" customHeight="1">
      <c r="A176" s="65" t="s">
        <v>50</v>
      </c>
      <c r="B176" s="66"/>
      <c r="C176" s="66"/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151" t="s">
        <v>301</v>
      </c>
      <c r="AE176" s="151"/>
      <c r="AF176" s="151"/>
      <c r="AG176" s="151"/>
      <c r="AH176" s="151"/>
      <c r="AI176" s="151"/>
      <c r="AJ176" s="151"/>
      <c r="AK176" s="151"/>
      <c r="AL176" s="151"/>
      <c r="AM176" s="151"/>
      <c r="AN176" s="151"/>
      <c r="AO176" s="151"/>
      <c r="AP176" s="151"/>
      <c r="AQ176" s="151"/>
      <c r="AR176" s="151"/>
      <c r="AS176" s="151"/>
      <c r="AT176" s="151"/>
      <c r="AU176" s="151"/>
      <c r="AV176" s="76">
        <v>665200</v>
      </c>
      <c r="AW176" s="76"/>
      <c r="AX176" s="76"/>
      <c r="AY176" s="76"/>
      <c r="AZ176" s="76"/>
      <c r="BA176" s="76"/>
      <c r="BB176" s="76"/>
      <c r="BC176" s="76"/>
      <c r="BD176" s="76"/>
      <c r="BE176" s="76"/>
      <c r="BF176" s="76"/>
      <c r="BG176" s="76"/>
      <c r="BH176" s="76"/>
      <c r="BI176" s="76"/>
      <c r="BJ176" s="76">
        <v>650225.88</v>
      </c>
      <c r="BK176" s="76"/>
      <c r="BL176" s="76"/>
      <c r="BM176" s="76"/>
      <c r="BN176" s="76"/>
      <c r="BO176" s="76"/>
      <c r="BP176" s="76"/>
      <c r="BQ176" s="76"/>
      <c r="BR176" s="76"/>
      <c r="BS176" s="76"/>
      <c r="BT176" s="76"/>
      <c r="BU176" s="76"/>
      <c r="BV176" s="76"/>
      <c r="BW176" s="20">
        <f t="shared" si="5"/>
        <v>14974.119999999995</v>
      </c>
    </row>
    <row r="177" spans="1:75" ht="16.5" customHeight="1">
      <c r="A177" s="65" t="s">
        <v>52</v>
      </c>
      <c r="B177" s="66"/>
      <c r="C177" s="66"/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  <c r="AC177" s="66"/>
      <c r="AD177" s="151" t="s">
        <v>302</v>
      </c>
      <c r="AE177" s="151"/>
      <c r="AF177" s="151"/>
      <c r="AG177" s="151"/>
      <c r="AH177" s="151"/>
      <c r="AI177" s="151"/>
      <c r="AJ177" s="151"/>
      <c r="AK177" s="151"/>
      <c r="AL177" s="151"/>
      <c r="AM177" s="151"/>
      <c r="AN177" s="151"/>
      <c r="AO177" s="151"/>
      <c r="AP177" s="151"/>
      <c r="AQ177" s="151"/>
      <c r="AR177" s="151"/>
      <c r="AS177" s="151"/>
      <c r="AT177" s="151"/>
      <c r="AU177" s="151"/>
      <c r="AV177" s="76">
        <v>26500</v>
      </c>
      <c r="AW177" s="76"/>
      <c r="AX177" s="76"/>
      <c r="AY177" s="76"/>
      <c r="AZ177" s="76"/>
      <c r="BA177" s="76"/>
      <c r="BB177" s="76"/>
      <c r="BC177" s="76"/>
      <c r="BD177" s="76"/>
      <c r="BE177" s="76"/>
      <c r="BF177" s="76"/>
      <c r="BG177" s="76"/>
      <c r="BH177" s="76"/>
      <c r="BI177" s="76"/>
      <c r="BJ177" s="76">
        <v>26480.81</v>
      </c>
      <c r="BK177" s="76"/>
      <c r="BL177" s="76"/>
      <c r="BM177" s="76"/>
      <c r="BN177" s="76"/>
      <c r="BO177" s="76"/>
      <c r="BP177" s="76"/>
      <c r="BQ177" s="76"/>
      <c r="BR177" s="76"/>
      <c r="BS177" s="76"/>
      <c r="BT177" s="76"/>
      <c r="BU177" s="76"/>
      <c r="BV177" s="76"/>
      <c r="BW177" s="20">
        <f t="shared" si="5"/>
        <v>19.18999999999869</v>
      </c>
    </row>
    <row r="178" spans="1:75" ht="17.25" customHeight="1">
      <c r="A178" s="65" t="s">
        <v>168</v>
      </c>
      <c r="B178" s="66"/>
      <c r="C178" s="66"/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  <c r="AC178" s="66"/>
      <c r="AD178" s="151" t="s">
        <v>303</v>
      </c>
      <c r="AE178" s="151"/>
      <c r="AF178" s="151"/>
      <c r="AG178" s="151"/>
      <c r="AH178" s="151"/>
      <c r="AI178" s="151"/>
      <c r="AJ178" s="151"/>
      <c r="AK178" s="151"/>
      <c r="AL178" s="151"/>
      <c r="AM178" s="151"/>
      <c r="AN178" s="151"/>
      <c r="AO178" s="151"/>
      <c r="AP178" s="151"/>
      <c r="AQ178" s="151"/>
      <c r="AR178" s="151"/>
      <c r="AS178" s="151"/>
      <c r="AT178" s="151"/>
      <c r="AU178" s="151"/>
      <c r="AV178" s="76">
        <v>75500</v>
      </c>
      <c r="AW178" s="76"/>
      <c r="AX178" s="76"/>
      <c r="AY178" s="76"/>
      <c r="AZ178" s="76"/>
      <c r="BA178" s="76"/>
      <c r="BB178" s="76"/>
      <c r="BC178" s="76"/>
      <c r="BD178" s="76"/>
      <c r="BE178" s="76"/>
      <c r="BF178" s="76"/>
      <c r="BG178" s="76"/>
      <c r="BH178" s="76"/>
      <c r="BI178" s="76"/>
      <c r="BJ178" s="76">
        <v>75480</v>
      </c>
      <c r="BK178" s="76"/>
      <c r="BL178" s="76"/>
      <c r="BM178" s="76"/>
      <c r="BN178" s="76"/>
      <c r="BO178" s="76"/>
      <c r="BP178" s="76"/>
      <c r="BQ178" s="76"/>
      <c r="BR178" s="76"/>
      <c r="BS178" s="76"/>
      <c r="BT178" s="76"/>
      <c r="BU178" s="76"/>
      <c r="BV178" s="76"/>
      <c r="BW178" s="20">
        <f>AV178-BJ178</f>
        <v>20</v>
      </c>
    </row>
    <row r="179" spans="1:75" ht="25.5" customHeight="1">
      <c r="A179" s="65" t="s">
        <v>55</v>
      </c>
      <c r="B179" s="66"/>
      <c r="C179" s="66"/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  <c r="AC179" s="66"/>
      <c r="AD179" s="151" t="s">
        <v>304</v>
      </c>
      <c r="AE179" s="151"/>
      <c r="AF179" s="151"/>
      <c r="AG179" s="151"/>
      <c r="AH179" s="151"/>
      <c r="AI179" s="151"/>
      <c r="AJ179" s="151"/>
      <c r="AK179" s="151"/>
      <c r="AL179" s="151"/>
      <c r="AM179" s="151"/>
      <c r="AN179" s="151"/>
      <c r="AO179" s="151"/>
      <c r="AP179" s="151"/>
      <c r="AQ179" s="151"/>
      <c r="AR179" s="151"/>
      <c r="AS179" s="151"/>
      <c r="AT179" s="151"/>
      <c r="AU179" s="151"/>
      <c r="AV179" s="76">
        <v>5900</v>
      </c>
      <c r="AW179" s="76"/>
      <c r="AX179" s="76"/>
      <c r="AY179" s="76"/>
      <c r="AZ179" s="76"/>
      <c r="BA179" s="76"/>
      <c r="BB179" s="76"/>
      <c r="BC179" s="76"/>
      <c r="BD179" s="76"/>
      <c r="BE179" s="76"/>
      <c r="BF179" s="76"/>
      <c r="BG179" s="76"/>
      <c r="BH179" s="76"/>
      <c r="BI179" s="76"/>
      <c r="BJ179" s="76">
        <v>5620</v>
      </c>
      <c r="BK179" s="76"/>
      <c r="BL179" s="76"/>
      <c r="BM179" s="76"/>
      <c r="BN179" s="76"/>
      <c r="BO179" s="76"/>
      <c r="BP179" s="76"/>
      <c r="BQ179" s="76"/>
      <c r="BR179" s="76"/>
      <c r="BS179" s="76"/>
      <c r="BT179" s="76"/>
      <c r="BU179" s="76"/>
      <c r="BV179" s="76"/>
      <c r="BW179" s="20">
        <f t="shared" si="5"/>
        <v>280</v>
      </c>
    </row>
    <row r="180" spans="1:75" ht="15" customHeight="1">
      <c r="A180" s="65" t="s">
        <v>56</v>
      </c>
      <c r="B180" s="66"/>
      <c r="C180" s="66"/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66"/>
      <c r="AB180" s="66"/>
      <c r="AC180" s="66"/>
      <c r="AD180" s="151" t="s">
        <v>305</v>
      </c>
      <c r="AE180" s="151"/>
      <c r="AF180" s="151"/>
      <c r="AG180" s="151"/>
      <c r="AH180" s="151"/>
      <c r="AI180" s="151"/>
      <c r="AJ180" s="151"/>
      <c r="AK180" s="151"/>
      <c r="AL180" s="151"/>
      <c r="AM180" s="151"/>
      <c r="AN180" s="151"/>
      <c r="AO180" s="151"/>
      <c r="AP180" s="151"/>
      <c r="AQ180" s="151"/>
      <c r="AR180" s="151"/>
      <c r="AS180" s="151"/>
      <c r="AT180" s="151"/>
      <c r="AU180" s="151"/>
      <c r="AV180" s="76">
        <v>5100</v>
      </c>
      <c r="AW180" s="76"/>
      <c r="AX180" s="76"/>
      <c r="AY180" s="76"/>
      <c r="AZ180" s="76"/>
      <c r="BA180" s="76"/>
      <c r="BB180" s="76"/>
      <c r="BC180" s="76"/>
      <c r="BD180" s="76"/>
      <c r="BE180" s="76"/>
      <c r="BF180" s="76"/>
      <c r="BG180" s="76"/>
      <c r="BH180" s="76"/>
      <c r="BI180" s="76"/>
      <c r="BJ180" s="76">
        <v>5000.72</v>
      </c>
      <c r="BK180" s="76"/>
      <c r="BL180" s="76"/>
      <c r="BM180" s="76"/>
      <c r="BN180" s="76"/>
      <c r="BO180" s="76"/>
      <c r="BP180" s="76"/>
      <c r="BQ180" s="76"/>
      <c r="BR180" s="76"/>
      <c r="BS180" s="76"/>
      <c r="BT180" s="76"/>
      <c r="BU180" s="76"/>
      <c r="BV180" s="76"/>
      <c r="BW180" s="20">
        <f t="shared" si="5"/>
        <v>99.27999999999975</v>
      </c>
    </row>
    <row r="181" spans="1:75" ht="27" customHeight="1">
      <c r="A181" s="65" t="s">
        <v>58</v>
      </c>
      <c r="B181" s="66"/>
      <c r="C181" s="66"/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151" t="s">
        <v>306</v>
      </c>
      <c r="AE181" s="151"/>
      <c r="AF181" s="151"/>
      <c r="AG181" s="151"/>
      <c r="AH181" s="151"/>
      <c r="AI181" s="151"/>
      <c r="AJ181" s="151"/>
      <c r="AK181" s="151"/>
      <c r="AL181" s="151"/>
      <c r="AM181" s="151"/>
      <c r="AN181" s="151"/>
      <c r="AO181" s="151"/>
      <c r="AP181" s="151"/>
      <c r="AQ181" s="151"/>
      <c r="AR181" s="151"/>
      <c r="AS181" s="151"/>
      <c r="AT181" s="151"/>
      <c r="AU181" s="151"/>
      <c r="AV181" s="76">
        <v>44000</v>
      </c>
      <c r="AW181" s="76"/>
      <c r="AX181" s="76"/>
      <c r="AY181" s="76"/>
      <c r="AZ181" s="76"/>
      <c r="BA181" s="76"/>
      <c r="BB181" s="76"/>
      <c r="BC181" s="76"/>
      <c r="BD181" s="76"/>
      <c r="BE181" s="76"/>
      <c r="BF181" s="76"/>
      <c r="BG181" s="76"/>
      <c r="BH181" s="76"/>
      <c r="BI181" s="76"/>
      <c r="BJ181" s="76">
        <v>43270</v>
      </c>
      <c r="BK181" s="76"/>
      <c r="BL181" s="76"/>
      <c r="BM181" s="76"/>
      <c r="BN181" s="76"/>
      <c r="BO181" s="76"/>
      <c r="BP181" s="76"/>
      <c r="BQ181" s="76"/>
      <c r="BR181" s="76"/>
      <c r="BS181" s="76"/>
      <c r="BT181" s="76"/>
      <c r="BU181" s="76"/>
      <c r="BV181" s="76"/>
      <c r="BW181" s="20">
        <f t="shared" si="5"/>
        <v>730</v>
      </c>
    </row>
    <row r="182" spans="1:75" ht="22.5" customHeight="1">
      <c r="A182" s="65" t="s">
        <v>59</v>
      </c>
      <c r="B182" s="66"/>
      <c r="C182" s="66"/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  <c r="AD182" s="151" t="s">
        <v>307</v>
      </c>
      <c r="AE182" s="151"/>
      <c r="AF182" s="151"/>
      <c r="AG182" s="151"/>
      <c r="AH182" s="151"/>
      <c r="AI182" s="151"/>
      <c r="AJ182" s="151"/>
      <c r="AK182" s="151"/>
      <c r="AL182" s="151"/>
      <c r="AM182" s="151"/>
      <c r="AN182" s="151"/>
      <c r="AO182" s="151"/>
      <c r="AP182" s="151"/>
      <c r="AQ182" s="151"/>
      <c r="AR182" s="151"/>
      <c r="AS182" s="151"/>
      <c r="AT182" s="151"/>
      <c r="AU182" s="151"/>
      <c r="AV182" s="76">
        <v>47000</v>
      </c>
      <c r="AW182" s="76"/>
      <c r="AX182" s="76"/>
      <c r="AY182" s="76"/>
      <c r="AZ182" s="76"/>
      <c r="BA182" s="76"/>
      <c r="BB182" s="76"/>
      <c r="BC182" s="76"/>
      <c r="BD182" s="76"/>
      <c r="BE182" s="76"/>
      <c r="BF182" s="76"/>
      <c r="BG182" s="76"/>
      <c r="BH182" s="76"/>
      <c r="BI182" s="76"/>
      <c r="BJ182" s="76">
        <v>46103.29</v>
      </c>
      <c r="BK182" s="76"/>
      <c r="BL182" s="76"/>
      <c r="BM182" s="76"/>
      <c r="BN182" s="76"/>
      <c r="BO182" s="76"/>
      <c r="BP182" s="76"/>
      <c r="BQ182" s="76"/>
      <c r="BR182" s="76"/>
      <c r="BS182" s="76"/>
      <c r="BT182" s="76"/>
      <c r="BU182" s="76"/>
      <c r="BV182" s="76"/>
      <c r="BW182" s="20">
        <f aca="true" t="shared" si="6" ref="BW182:BW200">AV182-BJ182</f>
        <v>896.7099999999991</v>
      </c>
    </row>
    <row r="183" spans="1:75" ht="61.5" customHeight="1">
      <c r="A183" s="146" t="s">
        <v>185</v>
      </c>
      <c r="B183" s="147"/>
      <c r="C183" s="147"/>
      <c r="D183" s="147"/>
      <c r="E183" s="147"/>
      <c r="F183" s="147"/>
      <c r="G183" s="147"/>
      <c r="H183" s="147"/>
      <c r="I183" s="147"/>
      <c r="J183" s="147"/>
      <c r="K183" s="147"/>
      <c r="L183" s="147"/>
      <c r="M183" s="147"/>
      <c r="N183" s="147"/>
      <c r="O183" s="147"/>
      <c r="P183" s="147"/>
      <c r="Q183" s="147"/>
      <c r="R183" s="147"/>
      <c r="S183" s="147"/>
      <c r="T183" s="147"/>
      <c r="U183" s="147"/>
      <c r="V183" s="147"/>
      <c r="W183" s="147"/>
      <c r="X183" s="147"/>
      <c r="Y183" s="147"/>
      <c r="Z183" s="147"/>
      <c r="AA183" s="147"/>
      <c r="AB183" s="147"/>
      <c r="AC183" s="147"/>
      <c r="AD183" s="148" t="s">
        <v>308</v>
      </c>
      <c r="AE183" s="148"/>
      <c r="AF183" s="148"/>
      <c r="AG183" s="148"/>
      <c r="AH183" s="148"/>
      <c r="AI183" s="148"/>
      <c r="AJ183" s="148"/>
      <c r="AK183" s="148"/>
      <c r="AL183" s="148"/>
      <c r="AM183" s="148"/>
      <c r="AN183" s="148"/>
      <c r="AO183" s="148"/>
      <c r="AP183" s="148"/>
      <c r="AQ183" s="148"/>
      <c r="AR183" s="148"/>
      <c r="AS183" s="148"/>
      <c r="AT183" s="148"/>
      <c r="AU183" s="148"/>
      <c r="AV183" s="160">
        <f>AV184+AV185</f>
        <v>18133600</v>
      </c>
      <c r="AW183" s="160"/>
      <c r="AX183" s="160"/>
      <c r="AY183" s="160"/>
      <c r="AZ183" s="160"/>
      <c r="BA183" s="160"/>
      <c r="BB183" s="160"/>
      <c r="BC183" s="160"/>
      <c r="BD183" s="160"/>
      <c r="BE183" s="160"/>
      <c r="BF183" s="160"/>
      <c r="BG183" s="160"/>
      <c r="BH183" s="160"/>
      <c r="BI183" s="160"/>
      <c r="BJ183" s="160">
        <f>BJ184+BJ185</f>
        <v>17796248.93</v>
      </c>
      <c r="BK183" s="160"/>
      <c r="BL183" s="160"/>
      <c r="BM183" s="160"/>
      <c r="BN183" s="160"/>
      <c r="BO183" s="160"/>
      <c r="BP183" s="160"/>
      <c r="BQ183" s="160"/>
      <c r="BR183" s="160"/>
      <c r="BS183" s="160"/>
      <c r="BT183" s="160"/>
      <c r="BU183" s="160"/>
      <c r="BV183" s="160"/>
      <c r="BW183" s="22">
        <f t="shared" si="6"/>
        <v>337351.0700000003</v>
      </c>
    </row>
    <row r="184" spans="1:75" ht="19.5" customHeight="1">
      <c r="A184" s="65" t="s">
        <v>56</v>
      </c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151" t="s">
        <v>310</v>
      </c>
      <c r="AE184" s="151"/>
      <c r="AF184" s="151"/>
      <c r="AG184" s="151"/>
      <c r="AH184" s="151"/>
      <c r="AI184" s="151"/>
      <c r="AJ184" s="151"/>
      <c r="AK184" s="151"/>
      <c r="AL184" s="151"/>
      <c r="AM184" s="151"/>
      <c r="AN184" s="151"/>
      <c r="AO184" s="151"/>
      <c r="AP184" s="151"/>
      <c r="AQ184" s="151"/>
      <c r="AR184" s="151"/>
      <c r="AS184" s="151"/>
      <c r="AT184" s="151"/>
      <c r="AU184" s="151"/>
      <c r="AV184" s="76">
        <v>5208500</v>
      </c>
      <c r="AW184" s="76"/>
      <c r="AX184" s="76"/>
      <c r="AY184" s="76"/>
      <c r="AZ184" s="76"/>
      <c r="BA184" s="76"/>
      <c r="BB184" s="76"/>
      <c r="BC184" s="76"/>
      <c r="BD184" s="76"/>
      <c r="BE184" s="76"/>
      <c r="BF184" s="76"/>
      <c r="BG184" s="76"/>
      <c r="BH184" s="76"/>
      <c r="BI184" s="76"/>
      <c r="BJ184" s="76">
        <v>5128360.93</v>
      </c>
      <c r="BK184" s="76"/>
      <c r="BL184" s="76"/>
      <c r="BM184" s="76"/>
      <c r="BN184" s="76"/>
      <c r="BO184" s="76"/>
      <c r="BP184" s="76"/>
      <c r="BQ184" s="76"/>
      <c r="BR184" s="76"/>
      <c r="BS184" s="76"/>
      <c r="BT184" s="76"/>
      <c r="BU184" s="76"/>
      <c r="BV184" s="76"/>
      <c r="BW184" s="20">
        <f t="shared" si="6"/>
        <v>80139.0700000003</v>
      </c>
    </row>
    <row r="185" spans="1:75" ht="29.25" customHeight="1" thickBot="1">
      <c r="A185" s="123" t="s">
        <v>71</v>
      </c>
      <c r="B185" s="124"/>
      <c r="C185" s="124"/>
      <c r="D185" s="124"/>
      <c r="E185" s="124"/>
      <c r="F185" s="124"/>
      <c r="G185" s="124"/>
      <c r="H185" s="124"/>
      <c r="I185" s="124"/>
      <c r="J185" s="124"/>
      <c r="K185" s="124"/>
      <c r="L185" s="124"/>
      <c r="M185" s="124"/>
      <c r="N185" s="124"/>
      <c r="O185" s="124"/>
      <c r="P185" s="124"/>
      <c r="Q185" s="124"/>
      <c r="R185" s="124"/>
      <c r="S185" s="124"/>
      <c r="T185" s="124"/>
      <c r="U185" s="124"/>
      <c r="V185" s="124"/>
      <c r="W185" s="124"/>
      <c r="X185" s="124"/>
      <c r="Y185" s="124"/>
      <c r="Z185" s="124"/>
      <c r="AA185" s="124"/>
      <c r="AB185" s="124"/>
      <c r="AC185" s="124"/>
      <c r="AD185" s="153" t="s">
        <v>309</v>
      </c>
      <c r="AE185" s="153"/>
      <c r="AF185" s="153"/>
      <c r="AG185" s="153"/>
      <c r="AH185" s="153"/>
      <c r="AI185" s="153"/>
      <c r="AJ185" s="153"/>
      <c r="AK185" s="153"/>
      <c r="AL185" s="153"/>
      <c r="AM185" s="153"/>
      <c r="AN185" s="153"/>
      <c r="AO185" s="153"/>
      <c r="AP185" s="153"/>
      <c r="AQ185" s="153"/>
      <c r="AR185" s="153"/>
      <c r="AS185" s="153"/>
      <c r="AT185" s="153"/>
      <c r="AU185" s="153"/>
      <c r="AV185" s="76">
        <v>12925100</v>
      </c>
      <c r="AW185" s="76"/>
      <c r="AX185" s="76"/>
      <c r="AY185" s="76"/>
      <c r="AZ185" s="76"/>
      <c r="BA185" s="76"/>
      <c r="BB185" s="76"/>
      <c r="BC185" s="76"/>
      <c r="BD185" s="76"/>
      <c r="BE185" s="76"/>
      <c r="BF185" s="76"/>
      <c r="BG185" s="76"/>
      <c r="BH185" s="76"/>
      <c r="BI185" s="76"/>
      <c r="BJ185" s="161">
        <v>12667888</v>
      </c>
      <c r="BK185" s="161"/>
      <c r="BL185" s="161"/>
      <c r="BM185" s="161"/>
      <c r="BN185" s="161"/>
      <c r="BO185" s="161"/>
      <c r="BP185" s="161"/>
      <c r="BQ185" s="161"/>
      <c r="BR185" s="161"/>
      <c r="BS185" s="161"/>
      <c r="BT185" s="161"/>
      <c r="BU185" s="161"/>
      <c r="BV185" s="161"/>
      <c r="BW185" s="31">
        <f t="shared" si="6"/>
        <v>257212</v>
      </c>
    </row>
    <row r="186" spans="1:75" ht="13.5" thickBot="1">
      <c r="A186" s="162" t="s">
        <v>186</v>
      </c>
      <c r="B186" s="163"/>
      <c r="C186" s="163"/>
      <c r="D186" s="163"/>
      <c r="E186" s="163"/>
      <c r="F186" s="163"/>
      <c r="G186" s="163"/>
      <c r="H186" s="163"/>
      <c r="I186" s="163"/>
      <c r="J186" s="163"/>
      <c r="K186" s="163"/>
      <c r="L186" s="163"/>
      <c r="M186" s="163"/>
      <c r="N186" s="163"/>
      <c r="O186" s="163"/>
      <c r="P186" s="163"/>
      <c r="Q186" s="163"/>
      <c r="R186" s="163"/>
      <c r="S186" s="163"/>
      <c r="T186" s="163"/>
      <c r="U186" s="163"/>
      <c r="V186" s="163"/>
      <c r="W186" s="163"/>
      <c r="X186" s="163"/>
      <c r="Y186" s="163"/>
      <c r="Z186" s="163"/>
      <c r="AA186" s="163"/>
      <c r="AB186" s="163"/>
      <c r="AC186" s="163"/>
      <c r="AD186" s="164" t="s">
        <v>187</v>
      </c>
      <c r="AE186" s="164"/>
      <c r="AF186" s="164"/>
      <c r="AG186" s="164"/>
      <c r="AH186" s="164"/>
      <c r="AI186" s="164"/>
      <c r="AJ186" s="164"/>
      <c r="AK186" s="164"/>
      <c r="AL186" s="164"/>
      <c r="AM186" s="164"/>
      <c r="AN186" s="164"/>
      <c r="AO186" s="164"/>
      <c r="AP186" s="164"/>
      <c r="AQ186" s="164"/>
      <c r="AR186" s="164"/>
      <c r="AS186" s="164"/>
      <c r="AT186" s="164"/>
      <c r="AU186" s="164"/>
      <c r="AV186" s="167">
        <f>AV187</f>
        <v>666100</v>
      </c>
      <c r="AW186" s="167"/>
      <c r="AX186" s="167"/>
      <c r="AY186" s="167"/>
      <c r="AZ186" s="167"/>
      <c r="BA186" s="167"/>
      <c r="BB186" s="167"/>
      <c r="BC186" s="167"/>
      <c r="BD186" s="167"/>
      <c r="BE186" s="167"/>
      <c r="BF186" s="167"/>
      <c r="BG186" s="167"/>
      <c r="BH186" s="167"/>
      <c r="BI186" s="167"/>
      <c r="BJ186" s="167">
        <f>BJ187</f>
        <v>666092</v>
      </c>
      <c r="BK186" s="167"/>
      <c r="BL186" s="167"/>
      <c r="BM186" s="167"/>
      <c r="BN186" s="167"/>
      <c r="BO186" s="167"/>
      <c r="BP186" s="167"/>
      <c r="BQ186" s="167"/>
      <c r="BR186" s="167"/>
      <c r="BS186" s="167"/>
      <c r="BT186" s="167"/>
      <c r="BU186" s="167"/>
      <c r="BV186" s="167"/>
      <c r="BW186" s="15">
        <f t="shared" si="6"/>
        <v>8</v>
      </c>
    </row>
    <row r="187" spans="1:75" ht="12.75">
      <c r="A187" s="113" t="s">
        <v>69</v>
      </c>
      <c r="B187" s="114"/>
      <c r="C187" s="114"/>
      <c r="D187" s="114"/>
      <c r="E187" s="114"/>
      <c r="F187" s="114"/>
      <c r="G187" s="114"/>
      <c r="H187" s="114"/>
      <c r="I187" s="114"/>
      <c r="J187" s="114"/>
      <c r="K187" s="114"/>
      <c r="L187" s="114"/>
      <c r="M187" s="114"/>
      <c r="N187" s="114"/>
      <c r="O187" s="114"/>
      <c r="P187" s="114"/>
      <c r="Q187" s="114"/>
      <c r="R187" s="114"/>
      <c r="S187" s="114"/>
      <c r="T187" s="114"/>
      <c r="U187" s="114"/>
      <c r="V187" s="114"/>
      <c r="W187" s="114"/>
      <c r="X187" s="114"/>
      <c r="Y187" s="114"/>
      <c r="Z187" s="114"/>
      <c r="AA187" s="114"/>
      <c r="AB187" s="114"/>
      <c r="AC187" s="114"/>
      <c r="AD187" s="166" t="s">
        <v>188</v>
      </c>
      <c r="AE187" s="166"/>
      <c r="AF187" s="166"/>
      <c r="AG187" s="166"/>
      <c r="AH187" s="166"/>
      <c r="AI187" s="166"/>
      <c r="AJ187" s="166"/>
      <c r="AK187" s="166"/>
      <c r="AL187" s="166"/>
      <c r="AM187" s="166"/>
      <c r="AN187" s="166"/>
      <c r="AO187" s="166"/>
      <c r="AP187" s="166"/>
      <c r="AQ187" s="166"/>
      <c r="AR187" s="166"/>
      <c r="AS187" s="166"/>
      <c r="AT187" s="166"/>
      <c r="AU187" s="166"/>
      <c r="AV187" s="116">
        <f>AV188+AV189</f>
        <v>666100</v>
      </c>
      <c r="AW187" s="116"/>
      <c r="AX187" s="116"/>
      <c r="AY187" s="116"/>
      <c r="AZ187" s="116"/>
      <c r="BA187" s="116"/>
      <c r="BB187" s="116"/>
      <c r="BC187" s="116"/>
      <c r="BD187" s="116"/>
      <c r="BE187" s="116"/>
      <c r="BF187" s="116"/>
      <c r="BG187" s="116"/>
      <c r="BH187" s="116"/>
      <c r="BI187" s="116"/>
      <c r="BJ187" s="116">
        <f>BJ188+BJ189</f>
        <v>666092</v>
      </c>
      <c r="BK187" s="116"/>
      <c r="BL187" s="116"/>
      <c r="BM187" s="116"/>
      <c r="BN187" s="116"/>
      <c r="BO187" s="116"/>
      <c r="BP187" s="116"/>
      <c r="BQ187" s="116"/>
      <c r="BR187" s="116"/>
      <c r="BS187" s="116"/>
      <c r="BT187" s="116"/>
      <c r="BU187" s="116"/>
      <c r="BV187" s="116"/>
      <c r="BW187" s="27">
        <f t="shared" si="6"/>
        <v>8</v>
      </c>
    </row>
    <row r="188" spans="1:75" ht="18" customHeight="1">
      <c r="A188" s="65" t="s">
        <v>56</v>
      </c>
      <c r="B188" s="66"/>
      <c r="C188" s="66"/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151" t="s">
        <v>189</v>
      </c>
      <c r="AE188" s="151"/>
      <c r="AF188" s="151"/>
      <c r="AG188" s="151"/>
      <c r="AH188" s="151"/>
      <c r="AI188" s="151"/>
      <c r="AJ188" s="151"/>
      <c r="AK188" s="151"/>
      <c r="AL188" s="151"/>
      <c r="AM188" s="151"/>
      <c r="AN188" s="151"/>
      <c r="AO188" s="151"/>
      <c r="AP188" s="151"/>
      <c r="AQ188" s="151"/>
      <c r="AR188" s="151"/>
      <c r="AS188" s="151"/>
      <c r="AT188" s="151"/>
      <c r="AU188" s="151"/>
      <c r="AV188" s="76">
        <f>AV191</f>
        <v>493000</v>
      </c>
      <c r="AW188" s="76"/>
      <c r="AX188" s="76"/>
      <c r="AY188" s="76"/>
      <c r="AZ188" s="76"/>
      <c r="BA188" s="76"/>
      <c r="BB188" s="76"/>
      <c r="BC188" s="76"/>
      <c r="BD188" s="76"/>
      <c r="BE188" s="76"/>
      <c r="BF188" s="76"/>
      <c r="BG188" s="76"/>
      <c r="BH188" s="76"/>
      <c r="BI188" s="76"/>
      <c r="BJ188" s="76">
        <f>BJ191</f>
        <v>493000</v>
      </c>
      <c r="BK188" s="76"/>
      <c r="BL188" s="76"/>
      <c r="BM188" s="76"/>
      <c r="BN188" s="76"/>
      <c r="BO188" s="76"/>
      <c r="BP188" s="76"/>
      <c r="BQ188" s="76"/>
      <c r="BR188" s="76"/>
      <c r="BS188" s="76"/>
      <c r="BT188" s="76"/>
      <c r="BU188" s="76"/>
      <c r="BV188" s="76"/>
      <c r="BW188" s="23">
        <f t="shared" si="6"/>
        <v>0</v>
      </c>
    </row>
    <row r="189" spans="1:75" ht="12.75">
      <c r="A189" s="65" t="s">
        <v>57</v>
      </c>
      <c r="B189" s="66"/>
      <c r="C189" s="66"/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151" t="s">
        <v>190</v>
      </c>
      <c r="AE189" s="151"/>
      <c r="AF189" s="151"/>
      <c r="AG189" s="151"/>
      <c r="AH189" s="151"/>
      <c r="AI189" s="151"/>
      <c r="AJ189" s="151"/>
      <c r="AK189" s="151"/>
      <c r="AL189" s="151"/>
      <c r="AM189" s="151"/>
      <c r="AN189" s="151"/>
      <c r="AO189" s="151"/>
      <c r="AP189" s="151"/>
      <c r="AQ189" s="151"/>
      <c r="AR189" s="151"/>
      <c r="AS189" s="151"/>
      <c r="AT189" s="151"/>
      <c r="AU189" s="151"/>
      <c r="AV189" s="161">
        <f>AV192</f>
        <v>173100</v>
      </c>
      <c r="AW189" s="161"/>
      <c r="AX189" s="161"/>
      <c r="AY189" s="161"/>
      <c r="AZ189" s="161"/>
      <c r="BA189" s="161"/>
      <c r="BB189" s="161"/>
      <c r="BC189" s="161"/>
      <c r="BD189" s="161"/>
      <c r="BE189" s="161"/>
      <c r="BF189" s="161"/>
      <c r="BG189" s="161"/>
      <c r="BH189" s="161"/>
      <c r="BI189" s="161"/>
      <c r="BJ189" s="161">
        <f>BJ192</f>
        <v>173092</v>
      </c>
      <c r="BK189" s="161"/>
      <c r="BL189" s="161"/>
      <c r="BM189" s="161"/>
      <c r="BN189" s="161"/>
      <c r="BO189" s="161"/>
      <c r="BP189" s="161"/>
      <c r="BQ189" s="161"/>
      <c r="BR189" s="161"/>
      <c r="BS189" s="161"/>
      <c r="BT189" s="161"/>
      <c r="BU189" s="161"/>
      <c r="BV189" s="161"/>
      <c r="BW189" s="23">
        <f t="shared" si="6"/>
        <v>8</v>
      </c>
    </row>
    <row r="190" spans="1:75" ht="39" customHeight="1">
      <c r="A190" s="146" t="s">
        <v>241</v>
      </c>
      <c r="B190" s="147"/>
      <c r="C190" s="147"/>
      <c r="D190" s="147"/>
      <c r="E190" s="147"/>
      <c r="F190" s="147"/>
      <c r="G190" s="147"/>
      <c r="H190" s="147"/>
      <c r="I190" s="147"/>
      <c r="J190" s="147"/>
      <c r="K190" s="147"/>
      <c r="L190" s="147"/>
      <c r="M190" s="147"/>
      <c r="N190" s="147"/>
      <c r="O190" s="147"/>
      <c r="P190" s="147"/>
      <c r="Q190" s="147"/>
      <c r="R190" s="147"/>
      <c r="S190" s="147"/>
      <c r="T190" s="147"/>
      <c r="U190" s="147"/>
      <c r="V190" s="147"/>
      <c r="W190" s="147"/>
      <c r="X190" s="147"/>
      <c r="Y190" s="147"/>
      <c r="Z190" s="147"/>
      <c r="AA190" s="147"/>
      <c r="AB190" s="147"/>
      <c r="AC190" s="147"/>
      <c r="AD190" s="152" t="s">
        <v>265</v>
      </c>
      <c r="AE190" s="152"/>
      <c r="AF190" s="152"/>
      <c r="AG190" s="152"/>
      <c r="AH190" s="152"/>
      <c r="AI190" s="152"/>
      <c r="AJ190" s="152"/>
      <c r="AK190" s="152"/>
      <c r="AL190" s="152"/>
      <c r="AM190" s="152"/>
      <c r="AN190" s="152"/>
      <c r="AO190" s="152"/>
      <c r="AP190" s="152"/>
      <c r="AQ190" s="152"/>
      <c r="AR190" s="152"/>
      <c r="AS190" s="152"/>
      <c r="AT190" s="152"/>
      <c r="AU190" s="152"/>
      <c r="AV190" s="160">
        <f>AV191+AV192</f>
        <v>666100</v>
      </c>
      <c r="AW190" s="160"/>
      <c r="AX190" s="160"/>
      <c r="AY190" s="160"/>
      <c r="AZ190" s="160"/>
      <c r="BA190" s="160"/>
      <c r="BB190" s="160"/>
      <c r="BC190" s="160"/>
      <c r="BD190" s="160"/>
      <c r="BE190" s="160"/>
      <c r="BF190" s="160"/>
      <c r="BG190" s="160"/>
      <c r="BH190" s="160"/>
      <c r="BI190" s="160"/>
      <c r="BJ190" s="160">
        <f>BJ191+BJ192</f>
        <v>666092</v>
      </c>
      <c r="BK190" s="160"/>
      <c r="BL190" s="160"/>
      <c r="BM190" s="160"/>
      <c r="BN190" s="160"/>
      <c r="BO190" s="160"/>
      <c r="BP190" s="160"/>
      <c r="BQ190" s="160"/>
      <c r="BR190" s="160"/>
      <c r="BS190" s="160"/>
      <c r="BT190" s="160"/>
      <c r="BU190" s="160"/>
      <c r="BV190" s="160"/>
      <c r="BW190" s="21">
        <f t="shared" si="6"/>
        <v>8</v>
      </c>
    </row>
    <row r="191" spans="1:75" ht="16.5" customHeight="1">
      <c r="A191" s="65" t="s">
        <v>56</v>
      </c>
      <c r="B191" s="66"/>
      <c r="C191" s="66"/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151" t="s">
        <v>266</v>
      </c>
      <c r="AE191" s="151"/>
      <c r="AF191" s="151"/>
      <c r="AG191" s="151"/>
      <c r="AH191" s="151"/>
      <c r="AI191" s="151"/>
      <c r="AJ191" s="151"/>
      <c r="AK191" s="151"/>
      <c r="AL191" s="151"/>
      <c r="AM191" s="151"/>
      <c r="AN191" s="151"/>
      <c r="AO191" s="151"/>
      <c r="AP191" s="151"/>
      <c r="AQ191" s="151"/>
      <c r="AR191" s="151"/>
      <c r="AS191" s="151"/>
      <c r="AT191" s="151"/>
      <c r="AU191" s="151"/>
      <c r="AV191" s="76">
        <v>493000</v>
      </c>
      <c r="AW191" s="76"/>
      <c r="AX191" s="76"/>
      <c r="AY191" s="76"/>
      <c r="AZ191" s="76"/>
      <c r="BA191" s="76"/>
      <c r="BB191" s="76"/>
      <c r="BC191" s="76"/>
      <c r="BD191" s="76"/>
      <c r="BE191" s="76"/>
      <c r="BF191" s="76"/>
      <c r="BG191" s="76"/>
      <c r="BH191" s="76"/>
      <c r="BI191" s="76"/>
      <c r="BJ191" s="76">
        <v>493000</v>
      </c>
      <c r="BK191" s="76"/>
      <c r="BL191" s="76"/>
      <c r="BM191" s="76"/>
      <c r="BN191" s="76"/>
      <c r="BO191" s="76"/>
      <c r="BP191" s="76"/>
      <c r="BQ191" s="76"/>
      <c r="BR191" s="76"/>
      <c r="BS191" s="76"/>
      <c r="BT191" s="76"/>
      <c r="BU191" s="76"/>
      <c r="BV191" s="76"/>
      <c r="BW191" s="23">
        <f t="shared" si="6"/>
        <v>0</v>
      </c>
    </row>
    <row r="192" spans="1:75" ht="12.75" customHeight="1" thickBot="1">
      <c r="A192" s="123" t="s">
        <v>57</v>
      </c>
      <c r="B192" s="124"/>
      <c r="C192" s="124"/>
      <c r="D192" s="124"/>
      <c r="E192" s="124"/>
      <c r="F192" s="124"/>
      <c r="G192" s="124"/>
      <c r="H192" s="124"/>
      <c r="I192" s="124"/>
      <c r="J192" s="124"/>
      <c r="K192" s="124"/>
      <c r="L192" s="124"/>
      <c r="M192" s="124"/>
      <c r="N192" s="124"/>
      <c r="O192" s="124"/>
      <c r="P192" s="124"/>
      <c r="Q192" s="124"/>
      <c r="R192" s="124"/>
      <c r="S192" s="124"/>
      <c r="T192" s="124"/>
      <c r="U192" s="124"/>
      <c r="V192" s="124"/>
      <c r="W192" s="124"/>
      <c r="X192" s="124"/>
      <c r="Y192" s="124"/>
      <c r="Z192" s="124"/>
      <c r="AA192" s="124"/>
      <c r="AB192" s="124"/>
      <c r="AC192" s="124"/>
      <c r="AD192" s="153" t="s">
        <v>267</v>
      </c>
      <c r="AE192" s="153"/>
      <c r="AF192" s="153"/>
      <c r="AG192" s="153"/>
      <c r="AH192" s="153"/>
      <c r="AI192" s="153"/>
      <c r="AJ192" s="153"/>
      <c r="AK192" s="153"/>
      <c r="AL192" s="153"/>
      <c r="AM192" s="153"/>
      <c r="AN192" s="153"/>
      <c r="AO192" s="153"/>
      <c r="AP192" s="153"/>
      <c r="AQ192" s="153"/>
      <c r="AR192" s="153"/>
      <c r="AS192" s="153"/>
      <c r="AT192" s="153"/>
      <c r="AU192" s="153"/>
      <c r="AV192" s="161">
        <v>173100</v>
      </c>
      <c r="AW192" s="161"/>
      <c r="AX192" s="161"/>
      <c r="AY192" s="161"/>
      <c r="AZ192" s="161"/>
      <c r="BA192" s="161"/>
      <c r="BB192" s="161"/>
      <c r="BC192" s="161"/>
      <c r="BD192" s="161"/>
      <c r="BE192" s="161"/>
      <c r="BF192" s="161"/>
      <c r="BG192" s="161"/>
      <c r="BH192" s="161"/>
      <c r="BI192" s="161"/>
      <c r="BJ192" s="161">
        <v>173092</v>
      </c>
      <c r="BK192" s="161"/>
      <c r="BL192" s="161"/>
      <c r="BM192" s="161"/>
      <c r="BN192" s="161"/>
      <c r="BO192" s="161"/>
      <c r="BP192" s="161"/>
      <c r="BQ192" s="161"/>
      <c r="BR192" s="161"/>
      <c r="BS192" s="161"/>
      <c r="BT192" s="161"/>
      <c r="BU192" s="161"/>
      <c r="BV192" s="161"/>
      <c r="BW192" s="32">
        <f t="shared" si="6"/>
        <v>8</v>
      </c>
    </row>
    <row r="193" spans="1:75" ht="35.25" customHeight="1" thickBot="1">
      <c r="A193" s="162" t="s">
        <v>193</v>
      </c>
      <c r="B193" s="163"/>
      <c r="C193" s="163"/>
      <c r="D193" s="163"/>
      <c r="E193" s="163"/>
      <c r="F193" s="163"/>
      <c r="G193" s="163"/>
      <c r="H193" s="163"/>
      <c r="I193" s="163"/>
      <c r="J193" s="163"/>
      <c r="K193" s="163"/>
      <c r="L193" s="163"/>
      <c r="M193" s="163"/>
      <c r="N193" s="163"/>
      <c r="O193" s="163"/>
      <c r="P193" s="163"/>
      <c r="Q193" s="163"/>
      <c r="R193" s="163"/>
      <c r="S193" s="163"/>
      <c r="T193" s="163"/>
      <c r="U193" s="163"/>
      <c r="V193" s="163"/>
      <c r="W193" s="163"/>
      <c r="X193" s="163"/>
      <c r="Y193" s="163"/>
      <c r="Z193" s="163"/>
      <c r="AA193" s="163"/>
      <c r="AB193" s="163"/>
      <c r="AC193" s="163"/>
      <c r="AD193" s="164" t="s">
        <v>191</v>
      </c>
      <c r="AE193" s="164"/>
      <c r="AF193" s="164"/>
      <c r="AG193" s="164"/>
      <c r="AH193" s="164"/>
      <c r="AI193" s="164"/>
      <c r="AJ193" s="164"/>
      <c r="AK193" s="164"/>
      <c r="AL193" s="164"/>
      <c r="AM193" s="164"/>
      <c r="AN193" s="164"/>
      <c r="AO193" s="164"/>
      <c r="AP193" s="164"/>
      <c r="AQ193" s="164"/>
      <c r="AR193" s="164"/>
      <c r="AS193" s="164"/>
      <c r="AT193" s="164"/>
      <c r="AU193" s="164"/>
      <c r="AV193" s="110">
        <f>AV194</f>
        <v>697700</v>
      </c>
      <c r="AW193" s="110"/>
      <c r="AX193" s="110"/>
      <c r="AY193" s="110"/>
      <c r="AZ193" s="110"/>
      <c r="BA193" s="110"/>
      <c r="BB193" s="110"/>
      <c r="BC193" s="110"/>
      <c r="BD193" s="110"/>
      <c r="BE193" s="110"/>
      <c r="BF193" s="110"/>
      <c r="BG193" s="110"/>
      <c r="BH193" s="110"/>
      <c r="BI193" s="110"/>
      <c r="BJ193" s="110">
        <f>BJ194</f>
        <v>696340</v>
      </c>
      <c r="BK193" s="110"/>
      <c r="BL193" s="110"/>
      <c r="BM193" s="110"/>
      <c r="BN193" s="110"/>
      <c r="BO193" s="110"/>
      <c r="BP193" s="110"/>
      <c r="BQ193" s="110"/>
      <c r="BR193" s="110"/>
      <c r="BS193" s="110"/>
      <c r="BT193" s="110"/>
      <c r="BU193" s="110"/>
      <c r="BV193" s="110"/>
      <c r="BW193" s="15">
        <f t="shared" si="6"/>
        <v>1360</v>
      </c>
    </row>
    <row r="194" spans="1:75" ht="25.5" customHeight="1">
      <c r="A194" s="113" t="s">
        <v>68</v>
      </c>
      <c r="B194" s="114"/>
      <c r="C194" s="114"/>
      <c r="D194" s="114"/>
      <c r="E194" s="114"/>
      <c r="F194" s="114"/>
      <c r="G194" s="114"/>
      <c r="H194" s="114"/>
      <c r="I194" s="114"/>
      <c r="J194" s="114"/>
      <c r="K194" s="114"/>
      <c r="L194" s="114"/>
      <c r="M194" s="114"/>
      <c r="N194" s="114"/>
      <c r="O194" s="114"/>
      <c r="P194" s="114"/>
      <c r="Q194" s="114"/>
      <c r="R194" s="114"/>
      <c r="S194" s="114"/>
      <c r="T194" s="114"/>
      <c r="U194" s="114"/>
      <c r="V194" s="114"/>
      <c r="W194" s="114"/>
      <c r="X194" s="114"/>
      <c r="Y194" s="114"/>
      <c r="Z194" s="114"/>
      <c r="AA194" s="114"/>
      <c r="AB194" s="114"/>
      <c r="AC194" s="114"/>
      <c r="AD194" s="149" t="s">
        <v>194</v>
      </c>
      <c r="AE194" s="149"/>
      <c r="AF194" s="149"/>
      <c r="AG194" s="149"/>
      <c r="AH194" s="149"/>
      <c r="AI194" s="149"/>
      <c r="AJ194" s="149"/>
      <c r="AK194" s="149"/>
      <c r="AL194" s="149"/>
      <c r="AM194" s="149"/>
      <c r="AN194" s="149"/>
      <c r="AO194" s="149"/>
      <c r="AP194" s="149"/>
      <c r="AQ194" s="149"/>
      <c r="AR194" s="149"/>
      <c r="AS194" s="149"/>
      <c r="AT194" s="149"/>
      <c r="AU194" s="149"/>
      <c r="AV194" s="150">
        <f>AV195+AV196</f>
        <v>697700</v>
      </c>
      <c r="AW194" s="150"/>
      <c r="AX194" s="150"/>
      <c r="AY194" s="150"/>
      <c r="AZ194" s="150"/>
      <c r="BA194" s="150"/>
      <c r="BB194" s="150"/>
      <c r="BC194" s="150"/>
      <c r="BD194" s="150"/>
      <c r="BE194" s="150"/>
      <c r="BF194" s="150"/>
      <c r="BG194" s="150"/>
      <c r="BH194" s="150"/>
      <c r="BI194" s="150"/>
      <c r="BJ194" s="150">
        <f>BJ195+BJ196</f>
        <v>696340</v>
      </c>
      <c r="BK194" s="150"/>
      <c r="BL194" s="150"/>
      <c r="BM194" s="150"/>
      <c r="BN194" s="150"/>
      <c r="BO194" s="150"/>
      <c r="BP194" s="150"/>
      <c r="BQ194" s="150"/>
      <c r="BR194" s="150"/>
      <c r="BS194" s="150"/>
      <c r="BT194" s="150"/>
      <c r="BU194" s="150"/>
      <c r="BV194" s="150"/>
      <c r="BW194" s="61">
        <f t="shared" si="6"/>
        <v>1360</v>
      </c>
    </row>
    <row r="195" spans="1:75" ht="12.75">
      <c r="A195" s="65" t="s">
        <v>56</v>
      </c>
      <c r="B195" s="66"/>
      <c r="C195" s="66"/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151" t="s">
        <v>192</v>
      </c>
      <c r="AE195" s="151"/>
      <c r="AF195" s="151"/>
      <c r="AG195" s="151"/>
      <c r="AH195" s="151"/>
      <c r="AI195" s="151"/>
      <c r="AJ195" s="151"/>
      <c r="AK195" s="151"/>
      <c r="AL195" s="151"/>
      <c r="AM195" s="151"/>
      <c r="AN195" s="151"/>
      <c r="AO195" s="151"/>
      <c r="AP195" s="151"/>
      <c r="AQ195" s="151"/>
      <c r="AR195" s="151"/>
      <c r="AS195" s="151"/>
      <c r="AT195" s="151"/>
      <c r="AU195" s="151"/>
      <c r="AV195" s="76">
        <f>AV198</f>
        <v>106300</v>
      </c>
      <c r="AW195" s="76"/>
      <c r="AX195" s="76"/>
      <c r="AY195" s="76"/>
      <c r="AZ195" s="76"/>
      <c r="BA195" s="76"/>
      <c r="BB195" s="76"/>
      <c r="BC195" s="76"/>
      <c r="BD195" s="76"/>
      <c r="BE195" s="76"/>
      <c r="BF195" s="76"/>
      <c r="BG195" s="76"/>
      <c r="BH195" s="76"/>
      <c r="BI195" s="76"/>
      <c r="BJ195" s="76">
        <f>BJ198</f>
        <v>105380</v>
      </c>
      <c r="BK195" s="76"/>
      <c r="BL195" s="76"/>
      <c r="BM195" s="76"/>
      <c r="BN195" s="76"/>
      <c r="BO195" s="76"/>
      <c r="BP195" s="76"/>
      <c r="BQ195" s="76"/>
      <c r="BR195" s="76"/>
      <c r="BS195" s="76"/>
      <c r="BT195" s="76"/>
      <c r="BU195" s="76"/>
      <c r="BV195" s="76"/>
      <c r="BW195" s="23">
        <f t="shared" si="6"/>
        <v>920</v>
      </c>
    </row>
    <row r="196" spans="1:75" ht="27.75" customHeight="1">
      <c r="A196" s="65" t="s">
        <v>59</v>
      </c>
      <c r="B196" s="66"/>
      <c r="C196" s="66"/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151" t="s">
        <v>205</v>
      </c>
      <c r="AE196" s="151"/>
      <c r="AF196" s="151"/>
      <c r="AG196" s="151"/>
      <c r="AH196" s="151"/>
      <c r="AI196" s="151"/>
      <c r="AJ196" s="151"/>
      <c r="AK196" s="151"/>
      <c r="AL196" s="151"/>
      <c r="AM196" s="151"/>
      <c r="AN196" s="151"/>
      <c r="AO196" s="151"/>
      <c r="AP196" s="151"/>
      <c r="AQ196" s="151"/>
      <c r="AR196" s="151"/>
      <c r="AS196" s="151"/>
      <c r="AT196" s="151"/>
      <c r="AU196" s="151"/>
      <c r="AV196" s="76">
        <f>AV199</f>
        <v>591400</v>
      </c>
      <c r="AW196" s="76"/>
      <c r="AX196" s="76"/>
      <c r="AY196" s="76"/>
      <c r="AZ196" s="76"/>
      <c r="BA196" s="76"/>
      <c r="BB196" s="76"/>
      <c r="BC196" s="76"/>
      <c r="BD196" s="76"/>
      <c r="BE196" s="76"/>
      <c r="BF196" s="76"/>
      <c r="BG196" s="76"/>
      <c r="BH196" s="76"/>
      <c r="BI196" s="76"/>
      <c r="BJ196" s="76">
        <f>BJ199</f>
        <v>590960</v>
      </c>
      <c r="BK196" s="76"/>
      <c r="BL196" s="76"/>
      <c r="BM196" s="76"/>
      <c r="BN196" s="76"/>
      <c r="BO196" s="76"/>
      <c r="BP196" s="76"/>
      <c r="BQ196" s="76"/>
      <c r="BR196" s="76"/>
      <c r="BS196" s="76"/>
      <c r="BT196" s="76"/>
      <c r="BU196" s="76"/>
      <c r="BV196" s="76"/>
      <c r="BW196" s="23">
        <f>AV196-BJ196</f>
        <v>440</v>
      </c>
    </row>
    <row r="197" spans="1:75" ht="42" customHeight="1">
      <c r="A197" s="146" t="s">
        <v>241</v>
      </c>
      <c r="B197" s="147"/>
      <c r="C197" s="147"/>
      <c r="D197" s="147"/>
      <c r="E197" s="147"/>
      <c r="F197" s="147"/>
      <c r="G197" s="147"/>
      <c r="H197" s="147"/>
      <c r="I197" s="147"/>
      <c r="J197" s="147"/>
      <c r="K197" s="147"/>
      <c r="L197" s="147"/>
      <c r="M197" s="147"/>
      <c r="N197" s="147"/>
      <c r="O197" s="147"/>
      <c r="P197" s="147"/>
      <c r="Q197" s="147"/>
      <c r="R197" s="147"/>
      <c r="S197" s="147"/>
      <c r="T197" s="147"/>
      <c r="U197" s="147"/>
      <c r="V197" s="147"/>
      <c r="W197" s="147"/>
      <c r="X197" s="147"/>
      <c r="Y197" s="147"/>
      <c r="Z197" s="147"/>
      <c r="AA197" s="147"/>
      <c r="AB197" s="147"/>
      <c r="AC197" s="147"/>
      <c r="AD197" s="152" t="s">
        <v>268</v>
      </c>
      <c r="AE197" s="152"/>
      <c r="AF197" s="152"/>
      <c r="AG197" s="152"/>
      <c r="AH197" s="152"/>
      <c r="AI197" s="152"/>
      <c r="AJ197" s="152"/>
      <c r="AK197" s="152"/>
      <c r="AL197" s="152"/>
      <c r="AM197" s="152"/>
      <c r="AN197" s="152"/>
      <c r="AO197" s="152"/>
      <c r="AP197" s="152"/>
      <c r="AQ197" s="152"/>
      <c r="AR197" s="152"/>
      <c r="AS197" s="152"/>
      <c r="AT197" s="152"/>
      <c r="AU197" s="152"/>
      <c r="AV197" s="160">
        <f>AV198+AV199</f>
        <v>697700</v>
      </c>
      <c r="AW197" s="160"/>
      <c r="AX197" s="160"/>
      <c r="AY197" s="160"/>
      <c r="AZ197" s="160"/>
      <c r="BA197" s="160"/>
      <c r="BB197" s="160"/>
      <c r="BC197" s="160"/>
      <c r="BD197" s="160"/>
      <c r="BE197" s="160"/>
      <c r="BF197" s="160"/>
      <c r="BG197" s="160"/>
      <c r="BH197" s="160"/>
      <c r="BI197" s="160"/>
      <c r="BJ197" s="160">
        <f>BJ198+BJ199</f>
        <v>696340</v>
      </c>
      <c r="BK197" s="160"/>
      <c r="BL197" s="160"/>
      <c r="BM197" s="160"/>
      <c r="BN197" s="160"/>
      <c r="BO197" s="160"/>
      <c r="BP197" s="160"/>
      <c r="BQ197" s="160"/>
      <c r="BR197" s="160"/>
      <c r="BS197" s="160"/>
      <c r="BT197" s="160"/>
      <c r="BU197" s="160"/>
      <c r="BV197" s="160"/>
      <c r="BW197" s="21">
        <f t="shared" si="6"/>
        <v>1360</v>
      </c>
    </row>
    <row r="198" spans="1:75" ht="12.75">
      <c r="A198" s="123" t="s">
        <v>56</v>
      </c>
      <c r="B198" s="124"/>
      <c r="C198" s="124"/>
      <c r="D198" s="124"/>
      <c r="E198" s="124"/>
      <c r="F198" s="124"/>
      <c r="G198" s="124"/>
      <c r="H198" s="124"/>
      <c r="I198" s="124"/>
      <c r="J198" s="124"/>
      <c r="K198" s="124"/>
      <c r="L198" s="124"/>
      <c r="M198" s="124"/>
      <c r="N198" s="124"/>
      <c r="O198" s="124"/>
      <c r="P198" s="124"/>
      <c r="Q198" s="124"/>
      <c r="R198" s="124"/>
      <c r="S198" s="124"/>
      <c r="T198" s="124"/>
      <c r="U198" s="124"/>
      <c r="V198" s="124"/>
      <c r="W198" s="124"/>
      <c r="X198" s="124"/>
      <c r="Y198" s="124"/>
      <c r="Z198" s="124"/>
      <c r="AA198" s="124"/>
      <c r="AB198" s="124"/>
      <c r="AC198" s="124"/>
      <c r="AD198" s="153" t="s">
        <v>269</v>
      </c>
      <c r="AE198" s="153"/>
      <c r="AF198" s="153"/>
      <c r="AG198" s="153"/>
      <c r="AH198" s="153"/>
      <c r="AI198" s="153"/>
      <c r="AJ198" s="153"/>
      <c r="AK198" s="153"/>
      <c r="AL198" s="153"/>
      <c r="AM198" s="153"/>
      <c r="AN198" s="153"/>
      <c r="AO198" s="153"/>
      <c r="AP198" s="153"/>
      <c r="AQ198" s="153"/>
      <c r="AR198" s="153"/>
      <c r="AS198" s="153"/>
      <c r="AT198" s="153"/>
      <c r="AU198" s="153"/>
      <c r="AV198" s="76">
        <v>106300</v>
      </c>
      <c r="AW198" s="76"/>
      <c r="AX198" s="76"/>
      <c r="AY198" s="76"/>
      <c r="AZ198" s="76"/>
      <c r="BA198" s="76"/>
      <c r="BB198" s="76"/>
      <c r="BC198" s="76"/>
      <c r="BD198" s="76"/>
      <c r="BE198" s="76"/>
      <c r="BF198" s="76"/>
      <c r="BG198" s="76"/>
      <c r="BH198" s="76"/>
      <c r="BI198" s="76"/>
      <c r="BJ198" s="76">
        <v>105380</v>
      </c>
      <c r="BK198" s="76"/>
      <c r="BL198" s="76"/>
      <c r="BM198" s="76"/>
      <c r="BN198" s="76"/>
      <c r="BO198" s="76"/>
      <c r="BP198" s="76"/>
      <c r="BQ198" s="76"/>
      <c r="BR198" s="76"/>
      <c r="BS198" s="76"/>
      <c r="BT198" s="76"/>
      <c r="BU198" s="76"/>
      <c r="BV198" s="76"/>
      <c r="BW198" s="32">
        <f t="shared" si="6"/>
        <v>920</v>
      </c>
    </row>
    <row r="199" spans="1:75" ht="27.75" customHeight="1" thickBot="1">
      <c r="A199" s="65" t="s">
        <v>59</v>
      </c>
      <c r="B199" s="66"/>
      <c r="C199" s="66"/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151" t="s">
        <v>270</v>
      </c>
      <c r="AE199" s="151"/>
      <c r="AF199" s="151"/>
      <c r="AG199" s="151"/>
      <c r="AH199" s="151"/>
      <c r="AI199" s="151"/>
      <c r="AJ199" s="151"/>
      <c r="AK199" s="151"/>
      <c r="AL199" s="151"/>
      <c r="AM199" s="151"/>
      <c r="AN199" s="151"/>
      <c r="AO199" s="151"/>
      <c r="AP199" s="151"/>
      <c r="AQ199" s="151"/>
      <c r="AR199" s="151"/>
      <c r="AS199" s="151"/>
      <c r="AT199" s="151"/>
      <c r="AU199" s="151"/>
      <c r="AV199" s="76">
        <v>591400</v>
      </c>
      <c r="AW199" s="76"/>
      <c r="AX199" s="76"/>
      <c r="AY199" s="76"/>
      <c r="AZ199" s="76"/>
      <c r="BA199" s="76"/>
      <c r="BB199" s="76"/>
      <c r="BC199" s="76"/>
      <c r="BD199" s="76"/>
      <c r="BE199" s="76"/>
      <c r="BF199" s="76"/>
      <c r="BG199" s="76"/>
      <c r="BH199" s="76"/>
      <c r="BI199" s="76"/>
      <c r="BJ199" s="76">
        <v>590960</v>
      </c>
      <c r="BK199" s="76"/>
      <c r="BL199" s="76"/>
      <c r="BM199" s="76"/>
      <c r="BN199" s="76"/>
      <c r="BO199" s="76"/>
      <c r="BP199" s="76"/>
      <c r="BQ199" s="76"/>
      <c r="BR199" s="76"/>
      <c r="BS199" s="76"/>
      <c r="BT199" s="76"/>
      <c r="BU199" s="76"/>
      <c r="BV199" s="76"/>
      <c r="BW199" s="23">
        <f t="shared" si="6"/>
        <v>440</v>
      </c>
    </row>
    <row r="200" spans="1:75" ht="13.5" thickBot="1">
      <c r="A200" s="210" t="s">
        <v>72</v>
      </c>
      <c r="B200" s="211"/>
      <c r="C200" s="211"/>
      <c r="D200" s="211"/>
      <c r="E200" s="211"/>
      <c r="F200" s="211"/>
      <c r="G200" s="211"/>
      <c r="H200" s="211"/>
      <c r="I200" s="211"/>
      <c r="J200" s="211"/>
      <c r="K200" s="211"/>
      <c r="L200" s="211"/>
      <c r="M200" s="211"/>
      <c r="N200" s="211"/>
      <c r="O200" s="211"/>
      <c r="P200" s="211"/>
      <c r="Q200" s="211"/>
      <c r="R200" s="211"/>
      <c r="S200" s="211"/>
      <c r="T200" s="211"/>
      <c r="U200" s="211"/>
      <c r="V200" s="211"/>
      <c r="W200" s="211"/>
      <c r="X200" s="211"/>
      <c r="Y200" s="211"/>
      <c r="Z200" s="211"/>
      <c r="AA200" s="211"/>
      <c r="AB200" s="211"/>
      <c r="AC200" s="211"/>
      <c r="AD200" s="212" t="s">
        <v>8</v>
      </c>
      <c r="AE200" s="212"/>
      <c r="AF200" s="212"/>
      <c r="AG200" s="212"/>
      <c r="AH200" s="212"/>
      <c r="AI200" s="212"/>
      <c r="AJ200" s="212"/>
      <c r="AK200" s="212"/>
      <c r="AL200" s="212"/>
      <c r="AM200" s="212"/>
      <c r="AN200" s="212"/>
      <c r="AO200" s="212"/>
      <c r="AP200" s="212"/>
      <c r="AQ200" s="212"/>
      <c r="AR200" s="212"/>
      <c r="AS200" s="212"/>
      <c r="AT200" s="212"/>
      <c r="AU200" s="212"/>
      <c r="AV200" s="91">
        <f>ДОХОДЫ!AV7-РАСХОДЫ!AV5</f>
        <v>-909300</v>
      </c>
      <c r="AW200" s="91"/>
      <c r="AX200" s="91"/>
      <c r="AY200" s="91"/>
      <c r="AZ200" s="91"/>
      <c r="BA200" s="91"/>
      <c r="BB200" s="91"/>
      <c r="BC200" s="91"/>
      <c r="BD200" s="91"/>
      <c r="BE200" s="91"/>
      <c r="BF200" s="91"/>
      <c r="BG200" s="91"/>
      <c r="BH200" s="91"/>
      <c r="BI200" s="91"/>
      <c r="BJ200" s="91">
        <f>ДОХОДЫ!BJ7-РАСХОДЫ!BJ5</f>
        <v>1624671.8299999982</v>
      </c>
      <c r="BK200" s="91"/>
      <c r="BL200" s="91"/>
      <c r="BM200" s="91"/>
      <c r="BN200" s="91"/>
      <c r="BO200" s="91"/>
      <c r="BP200" s="91"/>
      <c r="BQ200" s="91"/>
      <c r="BR200" s="91"/>
      <c r="BS200" s="91"/>
      <c r="BT200" s="91"/>
      <c r="BU200" s="91"/>
      <c r="BV200" s="91"/>
      <c r="BW200" s="15">
        <f t="shared" si="6"/>
        <v>-2533971.829999998</v>
      </c>
    </row>
  </sheetData>
  <sheetProtection/>
  <mergeCells count="794">
    <mergeCell ref="BJ162:BV162"/>
    <mergeCell ref="BJ144:BV144"/>
    <mergeCell ref="AV161:BI161"/>
    <mergeCell ref="BJ161:BV161"/>
    <mergeCell ref="BJ152:BV152"/>
    <mergeCell ref="BJ151:BV151"/>
    <mergeCell ref="BJ153:BV153"/>
    <mergeCell ref="AV154:BI154"/>
    <mergeCell ref="BJ154:BV154"/>
    <mergeCell ref="AV157:BI157"/>
    <mergeCell ref="A163:AC163"/>
    <mergeCell ref="AD163:AU163"/>
    <mergeCell ref="AV163:BI163"/>
    <mergeCell ref="BJ163:BV163"/>
    <mergeCell ref="A162:AC162"/>
    <mergeCell ref="AD162:AU162"/>
    <mergeCell ref="AV162:BI162"/>
    <mergeCell ref="AD149:AU149"/>
    <mergeCell ref="A152:AC152"/>
    <mergeCell ref="AD152:AU152"/>
    <mergeCell ref="AV152:BI152"/>
    <mergeCell ref="AV149:BI149"/>
    <mergeCell ref="AV153:BI153"/>
    <mergeCell ref="A149:AC149"/>
    <mergeCell ref="A189:AC189"/>
    <mergeCell ref="AD189:AU189"/>
    <mergeCell ref="A153:AC153"/>
    <mergeCell ref="AD153:AU153"/>
    <mergeCell ref="A161:AC161"/>
    <mergeCell ref="AD161:AU161"/>
    <mergeCell ref="A154:AC154"/>
    <mergeCell ref="AD154:AU154"/>
    <mergeCell ref="A157:AC157"/>
    <mergeCell ref="AD157:AU157"/>
    <mergeCell ref="BJ131:BV131"/>
    <mergeCell ref="A133:AC133"/>
    <mergeCell ref="A143:AC143"/>
    <mergeCell ref="BJ132:BV132"/>
    <mergeCell ref="AV134:BI134"/>
    <mergeCell ref="BJ134:BV134"/>
    <mergeCell ref="AV135:BI135"/>
    <mergeCell ref="BJ135:BV135"/>
    <mergeCell ref="AV138:BI138"/>
    <mergeCell ref="AD148:AU148"/>
    <mergeCell ref="AV148:BI148"/>
    <mergeCell ref="BJ148:BV148"/>
    <mergeCell ref="A145:AC145"/>
    <mergeCell ref="BJ146:BV146"/>
    <mergeCell ref="AD145:AU145"/>
    <mergeCell ref="AV145:BI145"/>
    <mergeCell ref="BJ145:BV145"/>
    <mergeCell ref="BJ147:BV147"/>
    <mergeCell ref="AV183:BI183"/>
    <mergeCell ref="BJ149:BV149"/>
    <mergeCell ref="AD130:AU130"/>
    <mergeCell ref="AV130:BI130"/>
    <mergeCell ref="BJ142:BV142"/>
    <mergeCell ref="AD143:AU143"/>
    <mergeCell ref="AV143:BI143"/>
    <mergeCell ref="BJ143:BV143"/>
    <mergeCell ref="AD131:AU131"/>
    <mergeCell ref="AV131:BI131"/>
    <mergeCell ref="AD118:AU118"/>
    <mergeCell ref="AV118:BI118"/>
    <mergeCell ref="BJ118:BV118"/>
    <mergeCell ref="AV124:BI124"/>
    <mergeCell ref="BJ124:BV124"/>
    <mergeCell ref="AV123:BI123"/>
    <mergeCell ref="BJ123:BV123"/>
    <mergeCell ref="AV120:BI120"/>
    <mergeCell ref="BJ120:BV120"/>
    <mergeCell ref="BJ122:BV122"/>
    <mergeCell ref="A119:AC119"/>
    <mergeCell ref="AD119:AU119"/>
    <mergeCell ref="A124:AC124"/>
    <mergeCell ref="AD124:AU124"/>
    <mergeCell ref="A123:AC123"/>
    <mergeCell ref="AD123:AU123"/>
    <mergeCell ref="A120:AC120"/>
    <mergeCell ref="AD120:AU120"/>
    <mergeCell ref="A122:AC122"/>
    <mergeCell ref="AD122:AU122"/>
    <mergeCell ref="A117:AC117"/>
    <mergeCell ref="AD117:AU117"/>
    <mergeCell ref="AV117:BI117"/>
    <mergeCell ref="BJ117:BV117"/>
    <mergeCell ref="A114:AC114"/>
    <mergeCell ref="AD115:AU115"/>
    <mergeCell ref="AV115:BI115"/>
    <mergeCell ref="BJ116:BV116"/>
    <mergeCell ref="BJ115:BV115"/>
    <mergeCell ref="AD61:AU61"/>
    <mergeCell ref="A113:AC113"/>
    <mergeCell ref="AV119:BI119"/>
    <mergeCell ref="BJ119:BV119"/>
    <mergeCell ref="A116:AC116"/>
    <mergeCell ref="AD116:AU116"/>
    <mergeCell ref="AV116:BI116"/>
    <mergeCell ref="BJ113:BV113"/>
    <mergeCell ref="A118:AC118"/>
    <mergeCell ref="A115:AC115"/>
    <mergeCell ref="BJ114:BV114"/>
    <mergeCell ref="AV61:BI61"/>
    <mergeCell ref="BJ61:BV61"/>
    <mergeCell ref="BJ106:BV106"/>
    <mergeCell ref="BJ111:BV111"/>
    <mergeCell ref="BJ97:BV97"/>
    <mergeCell ref="AD57:AU57"/>
    <mergeCell ref="BJ59:BV59"/>
    <mergeCell ref="BJ64:BV64"/>
    <mergeCell ref="A63:AC63"/>
    <mergeCell ref="AD63:AU63"/>
    <mergeCell ref="AV63:BI63"/>
    <mergeCell ref="A60:AC60"/>
    <mergeCell ref="AD60:AU60"/>
    <mergeCell ref="AV60:BI60"/>
    <mergeCell ref="A61:AC61"/>
    <mergeCell ref="A40:AC40"/>
    <mergeCell ref="AD40:AU40"/>
    <mergeCell ref="BJ42:BV42"/>
    <mergeCell ref="AV40:BI40"/>
    <mergeCell ref="BJ40:BV40"/>
    <mergeCell ref="AV41:BI41"/>
    <mergeCell ref="BJ41:BV41"/>
    <mergeCell ref="AV38:BI38"/>
    <mergeCell ref="BJ38:BV38"/>
    <mergeCell ref="A39:AC39"/>
    <mergeCell ref="AD39:AU39"/>
    <mergeCell ref="AV39:BI39"/>
    <mergeCell ref="BJ39:BV39"/>
    <mergeCell ref="A38:AC38"/>
    <mergeCell ref="AD38:AU38"/>
    <mergeCell ref="A66:AC66"/>
    <mergeCell ref="AD66:AU66"/>
    <mergeCell ref="AV66:BI66"/>
    <mergeCell ref="A30:AC30"/>
    <mergeCell ref="AD30:AU30"/>
    <mergeCell ref="AV30:BI30"/>
    <mergeCell ref="A42:AC42"/>
    <mergeCell ref="AD42:AU42"/>
    <mergeCell ref="AV42:BI42"/>
    <mergeCell ref="A57:AC57"/>
    <mergeCell ref="A64:AC64"/>
    <mergeCell ref="A65:AC65"/>
    <mergeCell ref="AD65:AU65"/>
    <mergeCell ref="A62:AC62"/>
    <mergeCell ref="AD62:AU62"/>
    <mergeCell ref="AD64:AU64"/>
    <mergeCell ref="A68:AC68"/>
    <mergeCell ref="AD68:AU68"/>
    <mergeCell ref="AV68:BI68"/>
    <mergeCell ref="A67:AC67"/>
    <mergeCell ref="AD67:AU67"/>
    <mergeCell ref="AV67:BI67"/>
    <mergeCell ref="BJ23:BV23"/>
    <mergeCell ref="A77:AC77"/>
    <mergeCell ref="BJ53:BV53"/>
    <mergeCell ref="BJ54:BV54"/>
    <mergeCell ref="A58:AC58"/>
    <mergeCell ref="AD58:AU58"/>
    <mergeCell ref="AV58:BI58"/>
    <mergeCell ref="A53:AC53"/>
    <mergeCell ref="AD53:AU53"/>
    <mergeCell ref="AV53:BI53"/>
    <mergeCell ref="A23:AC23"/>
    <mergeCell ref="AD23:AU23"/>
    <mergeCell ref="AV23:BI23"/>
    <mergeCell ref="AV57:BI57"/>
    <mergeCell ref="A54:AC54"/>
    <mergeCell ref="AD54:AU54"/>
    <mergeCell ref="AD55:AU55"/>
    <mergeCell ref="AV55:BI55"/>
    <mergeCell ref="A41:AC41"/>
    <mergeCell ref="AD41:AU41"/>
    <mergeCell ref="AV22:BI22"/>
    <mergeCell ref="BJ22:BV22"/>
    <mergeCell ref="A21:AC21"/>
    <mergeCell ref="AD21:AU21"/>
    <mergeCell ref="AV21:BI21"/>
    <mergeCell ref="BJ21:BV21"/>
    <mergeCell ref="A22:AC22"/>
    <mergeCell ref="AD22:AU22"/>
    <mergeCell ref="AV20:BI20"/>
    <mergeCell ref="BJ20:BV20"/>
    <mergeCell ref="A19:AC19"/>
    <mergeCell ref="AD19:AU19"/>
    <mergeCell ref="AV19:BI19"/>
    <mergeCell ref="BJ19:BV19"/>
    <mergeCell ref="A20:AC20"/>
    <mergeCell ref="AD20:AU20"/>
    <mergeCell ref="AV17:BI17"/>
    <mergeCell ref="BJ17:BV17"/>
    <mergeCell ref="A18:AC18"/>
    <mergeCell ref="AD18:AU18"/>
    <mergeCell ref="AV18:BI18"/>
    <mergeCell ref="BJ18:BV18"/>
    <mergeCell ref="A17:AC17"/>
    <mergeCell ref="AD17:AU17"/>
    <mergeCell ref="AV16:BI16"/>
    <mergeCell ref="BJ16:BV16"/>
    <mergeCell ref="AV13:BI13"/>
    <mergeCell ref="AV14:BI14"/>
    <mergeCell ref="BJ13:BV13"/>
    <mergeCell ref="BJ14:BV14"/>
    <mergeCell ref="AV15:BI15"/>
    <mergeCell ref="BJ15:BV15"/>
    <mergeCell ref="BW2:BW3"/>
    <mergeCell ref="A1:BW1"/>
    <mergeCell ref="A12:AC12"/>
    <mergeCell ref="AD12:AU12"/>
    <mergeCell ref="AV12:BI12"/>
    <mergeCell ref="BJ12:BV12"/>
    <mergeCell ref="A10:AC10"/>
    <mergeCell ref="AD10:AU10"/>
    <mergeCell ref="A9:AC9"/>
    <mergeCell ref="AD9:AU9"/>
    <mergeCell ref="A15:AC15"/>
    <mergeCell ref="AD15:AU15"/>
    <mergeCell ref="A16:AC16"/>
    <mergeCell ref="AD16:AU16"/>
    <mergeCell ref="A200:AC200"/>
    <mergeCell ref="AD200:AU200"/>
    <mergeCell ref="AV200:BI200"/>
    <mergeCell ref="BJ200:BV200"/>
    <mergeCell ref="AV192:BI192"/>
    <mergeCell ref="BJ192:BV192"/>
    <mergeCell ref="A184:AC184"/>
    <mergeCell ref="AD184:AU184"/>
    <mergeCell ref="AV184:BI184"/>
    <mergeCell ref="BJ184:BV184"/>
    <mergeCell ref="A185:AC185"/>
    <mergeCell ref="AD185:AU185"/>
    <mergeCell ref="AV185:BI185"/>
    <mergeCell ref="BJ185:BV185"/>
    <mergeCell ref="AV180:BI180"/>
    <mergeCell ref="BJ180:BV180"/>
    <mergeCell ref="A167:AC167"/>
    <mergeCell ref="AD168:AU168"/>
    <mergeCell ref="AV168:BI168"/>
    <mergeCell ref="BJ168:BV168"/>
    <mergeCell ref="AV167:BI167"/>
    <mergeCell ref="A171:AC171"/>
    <mergeCell ref="AD171:AU171"/>
    <mergeCell ref="AV171:BI171"/>
    <mergeCell ref="BJ198:BV198"/>
    <mergeCell ref="A197:AC197"/>
    <mergeCell ref="BJ197:BV197"/>
    <mergeCell ref="A198:AC198"/>
    <mergeCell ref="AV197:BI197"/>
    <mergeCell ref="BJ190:BV190"/>
    <mergeCell ref="AD190:AU190"/>
    <mergeCell ref="AV190:BI190"/>
    <mergeCell ref="A164:AC164"/>
    <mergeCell ref="AD164:AU164"/>
    <mergeCell ref="AV164:BI164"/>
    <mergeCell ref="BJ164:BV164"/>
    <mergeCell ref="AD167:AU167"/>
    <mergeCell ref="A168:AC168"/>
    <mergeCell ref="BJ167:BV167"/>
    <mergeCell ref="AV188:BI188"/>
    <mergeCell ref="AD191:AU191"/>
    <mergeCell ref="AV191:BI191"/>
    <mergeCell ref="AV189:BI189"/>
    <mergeCell ref="BJ189:BV189"/>
    <mergeCell ref="A155:AC155"/>
    <mergeCell ref="AD155:AU155"/>
    <mergeCell ref="AV155:BI155"/>
    <mergeCell ref="A156:AC156"/>
    <mergeCell ref="AD156:AU156"/>
    <mergeCell ref="A186:AC186"/>
    <mergeCell ref="AD186:AU186"/>
    <mergeCell ref="AV186:BI186"/>
    <mergeCell ref="BJ158:BV158"/>
    <mergeCell ref="BJ130:BV130"/>
    <mergeCell ref="A150:AC150"/>
    <mergeCell ref="AD150:AU150"/>
    <mergeCell ref="AV150:BI150"/>
    <mergeCell ref="BJ150:BV150"/>
    <mergeCell ref="AD142:AU142"/>
    <mergeCell ref="AV142:BI142"/>
    <mergeCell ref="A144:AC144"/>
    <mergeCell ref="AD144:AU144"/>
    <mergeCell ref="AV144:BI144"/>
    <mergeCell ref="BJ121:BV121"/>
    <mergeCell ref="A125:AC125"/>
    <mergeCell ref="AD125:AU125"/>
    <mergeCell ref="AV125:BI125"/>
    <mergeCell ref="BJ125:BV125"/>
    <mergeCell ref="A112:AC112"/>
    <mergeCell ref="AD112:AU112"/>
    <mergeCell ref="AV112:BI112"/>
    <mergeCell ref="BJ112:BV112"/>
    <mergeCell ref="BJ99:BV99"/>
    <mergeCell ref="A98:AC98"/>
    <mergeCell ref="AD98:AU98"/>
    <mergeCell ref="AV98:BI98"/>
    <mergeCell ref="BJ98:BV98"/>
    <mergeCell ref="BJ96:BV96"/>
    <mergeCell ref="A97:AC97"/>
    <mergeCell ref="AD97:AU97"/>
    <mergeCell ref="AV97:BI97"/>
    <mergeCell ref="AD111:AU111"/>
    <mergeCell ref="A96:AC96"/>
    <mergeCell ref="AD96:AU96"/>
    <mergeCell ref="AV96:BI96"/>
    <mergeCell ref="A99:AC99"/>
    <mergeCell ref="AD99:AU99"/>
    <mergeCell ref="AV99:BI99"/>
    <mergeCell ref="BJ109:BV109"/>
    <mergeCell ref="A108:AC108"/>
    <mergeCell ref="AD108:AU108"/>
    <mergeCell ref="AV108:BI108"/>
    <mergeCell ref="A109:AC109"/>
    <mergeCell ref="AD109:AU109"/>
    <mergeCell ref="BJ108:BV108"/>
    <mergeCell ref="A105:AC105"/>
    <mergeCell ref="AV105:BI105"/>
    <mergeCell ref="AV111:BI111"/>
    <mergeCell ref="AV109:BI109"/>
    <mergeCell ref="A111:AC111"/>
    <mergeCell ref="AD105:AU105"/>
    <mergeCell ref="A106:AC106"/>
    <mergeCell ref="AD106:AU106"/>
    <mergeCell ref="AV106:BI106"/>
    <mergeCell ref="A107:AC107"/>
    <mergeCell ref="A102:AC102"/>
    <mergeCell ref="AD102:AU102"/>
    <mergeCell ref="AD103:AU103"/>
    <mergeCell ref="AV103:BI103"/>
    <mergeCell ref="AV107:BI107"/>
    <mergeCell ref="BJ107:BV107"/>
    <mergeCell ref="AD90:AU90"/>
    <mergeCell ref="AV90:BI90"/>
    <mergeCell ref="BJ90:BV90"/>
    <mergeCell ref="BJ102:BV102"/>
    <mergeCell ref="BJ95:BV95"/>
    <mergeCell ref="BJ92:BV92"/>
    <mergeCell ref="BJ94:BV94"/>
    <mergeCell ref="BJ105:BV105"/>
    <mergeCell ref="A87:AC87"/>
    <mergeCell ref="A90:AC90"/>
    <mergeCell ref="A88:AC88"/>
    <mergeCell ref="AD88:AU88"/>
    <mergeCell ref="AV88:BI88"/>
    <mergeCell ref="BJ88:BV88"/>
    <mergeCell ref="BJ93:BV93"/>
    <mergeCell ref="AD87:AU87"/>
    <mergeCell ref="A86:AC86"/>
    <mergeCell ref="A83:AC83"/>
    <mergeCell ref="AD83:AU83"/>
    <mergeCell ref="AV81:BI81"/>
    <mergeCell ref="A82:AC82"/>
    <mergeCell ref="BJ79:BV79"/>
    <mergeCell ref="AD86:AU86"/>
    <mergeCell ref="AV86:BI86"/>
    <mergeCell ref="BJ86:BV86"/>
    <mergeCell ref="BJ81:BV81"/>
    <mergeCell ref="AD80:AU80"/>
    <mergeCell ref="AV80:BI80"/>
    <mergeCell ref="BJ80:BV80"/>
    <mergeCell ref="AD81:AU81"/>
    <mergeCell ref="AD79:AU79"/>
    <mergeCell ref="BJ75:BV75"/>
    <mergeCell ref="A78:AC78"/>
    <mergeCell ref="AD78:AU78"/>
    <mergeCell ref="AV78:BI78"/>
    <mergeCell ref="BJ78:BV78"/>
    <mergeCell ref="A75:AC75"/>
    <mergeCell ref="A80:AC80"/>
    <mergeCell ref="BJ68:BV68"/>
    <mergeCell ref="AD74:AU74"/>
    <mergeCell ref="AV74:BI74"/>
    <mergeCell ref="BJ74:BV74"/>
    <mergeCell ref="BJ73:BV73"/>
    <mergeCell ref="BJ71:BV71"/>
    <mergeCell ref="BJ72:BV72"/>
    <mergeCell ref="AV69:BI69"/>
    <mergeCell ref="AV77:BI77"/>
    <mergeCell ref="BJ127:BV127"/>
    <mergeCell ref="A95:AC95"/>
    <mergeCell ref="AD95:AU95"/>
    <mergeCell ref="A101:AC101"/>
    <mergeCell ref="AD101:AU101"/>
    <mergeCell ref="AV101:BI101"/>
    <mergeCell ref="AV102:BI102"/>
    <mergeCell ref="A103:AC103"/>
    <mergeCell ref="BJ103:BV103"/>
    <mergeCell ref="AV95:BI95"/>
    <mergeCell ref="A127:AC127"/>
    <mergeCell ref="AD127:AU127"/>
    <mergeCell ref="AV127:BI127"/>
    <mergeCell ref="AD113:AU113"/>
    <mergeCell ref="AV113:BI113"/>
    <mergeCell ref="A121:AC121"/>
    <mergeCell ref="AD121:AU121"/>
    <mergeCell ref="AV121:BI121"/>
    <mergeCell ref="AD114:AU114"/>
    <mergeCell ref="AV114:BI114"/>
    <mergeCell ref="A93:AC93"/>
    <mergeCell ref="AD93:AU93"/>
    <mergeCell ref="AV93:BI93"/>
    <mergeCell ref="AV122:BI122"/>
    <mergeCell ref="A94:AC94"/>
    <mergeCell ref="AD94:AU94"/>
    <mergeCell ref="A104:AC104"/>
    <mergeCell ref="AD104:AU104"/>
    <mergeCell ref="AV104:BI104"/>
    <mergeCell ref="AD107:AU107"/>
    <mergeCell ref="A52:AC52"/>
    <mergeCell ref="AD52:AU52"/>
    <mergeCell ref="AV52:BI52"/>
    <mergeCell ref="BJ52:BV52"/>
    <mergeCell ref="BJ67:BV67"/>
    <mergeCell ref="AV54:BI54"/>
    <mergeCell ref="A55:AC55"/>
    <mergeCell ref="BJ66:BV66"/>
    <mergeCell ref="AV59:BI59"/>
    <mergeCell ref="BJ55:BV55"/>
    <mergeCell ref="BJ63:BV63"/>
    <mergeCell ref="BJ65:BV65"/>
    <mergeCell ref="BJ58:BV58"/>
    <mergeCell ref="BJ57:BV57"/>
    <mergeCell ref="BJ60:BV60"/>
    <mergeCell ref="AV64:BI64"/>
    <mergeCell ref="AV65:BI65"/>
    <mergeCell ref="AV56:BI56"/>
    <mergeCell ref="BJ56:BV56"/>
    <mergeCell ref="AV62:BI62"/>
    <mergeCell ref="BJ62:BV62"/>
    <mergeCell ref="AD48:AU48"/>
    <mergeCell ref="AV48:BI48"/>
    <mergeCell ref="BJ48:BV48"/>
    <mergeCell ref="A46:AC46"/>
    <mergeCell ref="AV47:BI47"/>
    <mergeCell ref="BJ47:BV47"/>
    <mergeCell ref="BJ43:BV43"/>
    <mergeCell ref="AD45:AU45"/>
    <mergeCell ref="A51:AC51"/>
    <mergeCell ref="AD51:AU51"/>
    <mergeCell ref="AV51:BI51"/>
    <mergeCell ref="AV49:BI49"/>
    <mergeCell ref="A50:AC50"/>
    <mergeCell ref="A45:AC45"/>
    <mergeCell ref="AD46:AU46"/>
    <mergeCell ref="AV46:BI46"/>
    <mergeCell ref="BJ44:BV44"/>
    <mergeCell ref="AV45:BI45"/>
    <mergeCell ref="BJ45:BV45"/>
    <mergeCell ref="AV50:BI50"/>
    <mergeCell ref="BJ51:BV51"/>
    <mergeCell ref="BJ46:BV46"/>
    <mergeCell ref="BJ49:BV49"/>
    <mergeCell ref="BJ50:BV50"/>
    <mergeCell ref="A44:AC44"/>
    <mergeCell ref="AD44:AU44"/>
    <mergeCell ref="AV44:BI44"/>
    <mergeCell ref="A43:AC43"/>
    <mergeCell ref="AD43:AU43"/>
    <mergeCell ref="AV43:BI43"/>
    <mergeCell ref="A59:AC59"/>
    <mergeCell ref="AD59:AU59"/>
    <mergeCell ref="A47:AC47"/>
    <mergeCell ref="AD47:AU47"/>
    <mergeCell ref="AD50:AU50"/>
    <mergeCell ref="A49:AC49"/>
    <mergeCell ref="AD49:AU49"/>
    <mergeCell ref="A56:AC56"/>
    <mergeCell ref="AD56:AU56"/>
    <mergeCell ref="A48:AC48"/>
    <mergeCell ref="A130:AC130"/>
    <mergeCell ref="A142:AC142"/>
    <mergeCell ref="A128:AC128"/>
    <mergeCell ref="AD128:AU128"/>
    <mergeCell ref="AD135:AU135"/>
    <mergeCell ref="A138:AC138"/>
    <mergeCell ref="AD138:AU138"/>
    <mergeCell ref="A139:AC139"/>
    <mergeCell ref="AD139:AU139"/>
    <mergeCell ref="A131:AC131"/>
    <mergeCell ref="AV128:BI128"/>
    <mergeCell ref="A89:AC89"/>
    <mergeCell ref="AD89:AU89"/>
    <mergeCell ref="AV89:BI89"/>
    <mergeCell ref="A126:AC126"/>
    <mergeCell ref="AD126:AU126"/>
    <mergeCell ref="AV126:BI126"/>
    <mergeCell ref="A110:AC110"/>
    <mergeCell ref="AD110:AU110"/>
    <mergeCell ref="AV110:BI110"/>
    <mergeCell ref="A73:AC73"/>
    <mergeCell ref="A71:AC71"/>
    <mergeCell ref="A72:AC72"/>
    <mergeCell ref="AV75:BI75"/>
    <mergeCell ref="AV73:BI73"/>
    <mergeCell ref="AD75:AU75"/>
    <mergeCell ref="A74:AC74"/>
    <mergeCell ref="AD71:AU71"/>
    <mergeCell ref="AD72:AU72"/>
    <mergeCell ref="AD73:AU73"/>
    <mergeCell ref="AV71:BI71"/>
    <mergeCell ref="AV72:BI72"/>
    <mergeCell ref="A34:AC34"/>
    <mergeCell ref="AD34:AU34"/>
    <mergeCell ref="AV34:BI34"/>
    <mergeCell ref="A35:AC35"/>
    <mergeCell ref="AD35:AU35"/>
    <mergeCell ref="AV35:BI35"/>
    <mergeCell ref="A37:AC37"/>
    <mergeCell ref="AD37:AU37"/>
    <mergeCell ref="BJ35:BV35"/>
    <mergeCell ref="AD32:AU32"/>
    <mergeCell ref="AV32:BI32"/>
    <mergeCell ref="BJ32:BV32"/>
    <mergeCell ref="BJ34:BV34"/>
    <mergeCell ref="A33:AC33"/>
    <mergeCell ref="AD33:AU33"/>
    <mergeCell ref="AV33:BI33"/>
    <mergeCell ref="BJ33:BV33"/>
    <mergeCell ref="A32:AC32"/>
    <mergeCell ref="A29:AC29"/>
    <mergeCell ref="AD29:AU29"/>
    <mergeCell ref="AV29:BI29"/>
    <mergeCell ref="BJ29:BV29"/>
    <mergeCell ref="A31:AC31"/>
    <mergeCell ref="AD31:AU31"/>
    <mergeCell ref="AV31:BI31"/>
    <mergeCell ref="BJ31:BV31"/>
    <mergeCell ref="BJ30:BV30"/>
    <mergeCell ref="A27:AC27"/>
    <mergeCell ref="AD27:AU27"/>
    <mergeCell ref="AV27:BI27"/>
    <mergeCell ref="BJ27:BV27"/>
    <mergeCell ref="A28:AC28"/>
    <mergeCell ref="AD28:AU28"/>
    <mergeCell ref="AV28:BI28"/>
    <mergeCell ref="BJ28:BV28"/>
    <mergeCell ref="A26:AC26"/>
    <mergeCell ref="AD26:AU26"/>
    <mergeCell ref="AV26:BI26"/>
    <mergeCell ref="BJ26:BV26"/>
    <mergeCell ref="A24:AC24"/>
    <mergeCell ref="AD24:AU24"/>
    <mergeCell ref="AV11:BI11"/>
    <mergeCell ref="BJ11:BV11"/>
    <mergeCell ref="A13:AC13"/>
    <mergeCell ref="A14:AC14"/>
    <mergeCell ref="AD13:AU13"/>
    <mergeCell ref="AD14:AU14"/>
    <mergeCell ref="AV24:BI24"/>
    <mergeCell ref="BJ24:BV24"/>
    <mergeCell ref="AV9:BI9"/>
    <mergeCell ref="BJ9:BV9"/>
    <mergeCell ref="A11:AC11"/>
    <mergeCell ref="AD11:AU11"/>
    <mergeCell ref="AV10:BI10"/>
    <mergeCell ref="BJ10:BV10"/>
    <mergeCell ref="BJ8:BV8"/>
    <mergeCell ref="A7:AC7"/>
    <mergeCell ref="AD7:AU7"/>
    <mergeCell ref="AV7:BI7"/>
    <mergeCell ref="BJ7:BV7"/>
    <mergeCell ref="BJ6:BV6"/>
    <mergeCell ref="A5:AC5"/>
    <mergeCell ref="AD5:AU5"/>
    <mergeCell ref="AV5:BI5"/>
    <mergeCell ref="BJ5:BV5"/>
    <mergeCell ref="BJ4:BV4"/>
    <mergeCell ref="A2:AC3"/>
    <mergeCell ref="AD2:AU3"/>
    <mergeCell ref="AV2:BI3"/>
    <mergeCell ref="BJ2:BV3"/>
    <mergeCell ref="A148:AC148"/>
    <mergeCell ref="A4:AC4"/>
    <mergeCell ref="AD4:AU4"/>
    <mergeCell ref="AV4:BI4"/>
    <mergeCell ref="A6:AC6"/>
    <mergeCell ref="AD6:AU6"/>
    <mergeCell ref="AV6:BI6"/>
    <mergeCell ref="A8:AC8"/>
    <mergeCell ref="AD8:AU8"/>
    <mergeCell ref="AV8:BI8"/>
    <mergeCell ref="A146:AC146"/>
    <mergeCell ref="AD146:AU146"/>
    <mergeCell ref="AV146:BI146"/>
    <mergeCell ref="A147:AC147"/>
    <mergeCell ref="AD147:AU147"/>
    <mergeCell ref="AV147:BI147"/>
    <mergeCell ref="BJ171:BV171"/>
    <mergeCell ref="A170:AC170"/>
    <mergeCell ref="AD170:AU170"/>
    <mergeCell ref="AV170:BI170"/>
    <mergeCell ref="BJ170:BV170"/>
    <mergeCell ref="BJ70:BV70"/>
    <mergeCell ref="A69:AC69"/>
    <mergeCell ref="A70:AC70"/>
    <mergeCell ref="AD70:AU70"/>
    <mergeCell ref="AD69:AU69"/>
    <mergeCell ref="BJ69:BV69"/>
    <mergeCell ref="AV70:BI70"/>
    <mergeCell ref="A25:AC25"/>
    <mergeCell ref="AD25:AU25"/>
    <mergeCell ref="AV25:BI25"/>
    <mergeCell ref="BJ25:BV25"/>
    <mergeCell ref="AV37:BI37"/>
    <mergeCell ref="BJ37:BV37"/>
    <mergeCell ref="A36:AC36"/>
    <mergeCell ref="AD36:AU36"/>
    <mergeCell ref="AV36:BI36"/>
    <mergeCell ref="BJ36:BV36"/>
    <mergeCell ref="BJ126:BV126"/>
    <mergeCell ref="A76:AC76"/>
    <mergeCell ref="AD76:AU76"/>
    <mergeCell ref="AV76:BI76"/>
    <mergeCell ref="BJ76:BV76"/>
    <mergeCell ref="AD77:AU77"/>
    <mergeCell ref="BJ77:BV77"/>
    <mergeCell ref="AV83:BI83"/>
    <mergeCell ref="BJ83:BV83"/>
    <mergeCell ref="AD82:AU82"/>
    <mergeCell ref="AV165:BI165"/>
    <mergeCell ref="BJ165:BV165"/>
    <mergeCell ref="A160:AC160"/>
    <mergeCell ref="BJ128:BV128"/>
    <mergeCell ref="A129:AC129"/>
    <mergeCell ref="AD129:AU129"/>
    <mergeCell ref="AV129:BI129"/>
    <mergeCell ref="BJ129:BV129"/>
    <mergeCell ref="A151:AC151"/>
    <mergeCell ref="AD151:AU151"/>
    <mergeCell ref="A172:AC172"/>
    <mergeCell ref="AD172:AU172"/>
    <mergeCell ref="AV172:BI172"/>
    <mergeCell ref="BJ157:BV157"/>
    <mergeCell ref="A166:AC166"/>
    <mergeCell ref="AD166:AU166"/>
    <mergeCell ref="AV166:BI166"/>
    <mergeCell ref="BJ166:BV166"/>
    <mergeCell ref="A165:AC165"/>
    <mergeCell ref="AD165:AU165"/>
    <mergeCell ref="A169:AC169"/>
    <mergeCell ref="AD169:AU169"/>
    <mergeCell ref="AV169:BI169"/>
    <mergeCell ref="BJ169:BV169"/>
    <mergeCell ref="BJ172:BV172"/>
    <mergeCell ref="BJ175:BV175"/>
    <mergeCell ref="AV177:BI177"/>
    <mergeCell ref="BJ177:BV177"/>
    <mergeCell ref="AV174:BI174"/>
    <mergeCell ref="BJ174:BV174"/>
    <mergeCell ref="AV173:BI173"/>
    <mergeCell ref="BJ173:BV173"/>
    <mergeCell ref="A173:AC173"/>
    <mergeCell ref="AD173:AU173"/>
    <mergeCell ref="A175:AC175"/>
    <mergeCell ref="AD175:AU175"/>
    <mergeCell ref="A174:AC174"/>
    <mergeCell ref="AD174:AU174"/>
    <mergeCell ref="AV179:BI179"/>
    <mergeCell ref="BJ179:BV179"/>
    <mergeCell ref="BJ187:BV187"/>
    <mergeCell ref="A176:AC176"/>
    <mergeCell ref="AD176:AU176"/>
    <mergeCell ref="AV176:BI176"/>
    <mergeCell ref="BJ176:BV176"/>
    <mergeCell ref="A187:AC187"/>
    <mergeCell ref="AD187:AU187"/>
    <mergeCell ref="AV187:BI187"/>
    <mergeCell ref="A183:AC183"/>
    <mergeCell ref="AD177:AU177"/>
    <mergeCell ref="A177:AC177"/>
    <mergeCell ref="AD183:AU183"/>
    <mergeCell ref="A179:AC179"/>
    <mergeCell ref="AD179:AU179"/>
    <mergeCell ref="A180:AC180"/>
    <mergeCell ref="AD180:AU180"/>
    <mergeCell ref="A178:AC178"/>
    <mergeCell ref="AD178:AU178"/>
    <mergeCell ref="BJ186:BV186"/>
    <mergeCell ref="A188:AC188"/>
    <mergeCell ref="AD188:AU188"/>
    <mergeCell ref="A181:AC181"/>
    <mergeCell ref="AD181:AU181"/>
    <mergeCell ref="BJ183:BV183"/>
    <mergeCell ref="AV181:BI181"/>
    <mergeCell ref="BJ181:BV181"/>
    <mergeCell ref="A182:AC182"/>
    <mergeCell ref="AD182:AU182"/>
    <mergeCell ref="BJ110:BV110"/>
    <mergeCell ref="BJ191:BV191"/>
    <mergeCell ref="A193:AC193"/>
    <mergeCell ref="AD193:AU193"/>
    <mergeCell ref="AV182:BI182"/>
    <mergeCell ref="BJ182:BV182"/>
    <mergeCell ref="A190:AC190"/>
    <mergeCell ref="AV193:BI193"/>
    <mergeCell ref="BJ193:BV193"/>
    <mergeCell ref="BJ188:BV188"/>
    <mergeCell ref="A79:AC79"/>
    <mergeCell ref="AV79:BI79"/>
    <mergeCell ref="A92:AC92"/>
    <mergeCell ref="AD92:AU92"/>
    <mergeCell ref="AV92:BI92"/>
    <mergeCell ref="A81:AC81"/>
    <mergeCell ref="A84:AC84"/>
    <mergeCell ref="AD84:AU84"/>
    <mergeCell ref="A85:AC85"/>
    <mergeCell ref="AD85:AU85"/>
    <mergeCell ref="BJ85:BV85"/>
    <mergeCell ref="AV91:BI91"/>
    <mergeCell ref="AV82:BI82"/>
    <mergeCell ref="BJ82:BV82"/>
    <mergeCell ref="BJ91:BV91"/>
    <mergeCell ref="AV87:BI87"/>
    <mergeCell ref="BJ87:BV87"/>
    <mergeCell ref="AV84:BI84"/>
    <mergeCell ref="BJ84:BV84"/>
    <mergeCell ref="AV85:BI85"/>
    <mergeCell ref="AV178:BI178"/>
    <mergeCell ref="A132:AC132"/>
    <mergeCell ref="AD132:AU132"/>
    <mergeCell ref="AV132:BI132"/>
    <mergeCell ref="A136:AC136"/>
    <mergeCell ref="A137:AC137"/>
    <mergeCell ref="A135:AC135"/>
    <mergeCell ref="AV175:BI175"/>
    <mergeCell ref="A134:AC134"/>
    <mergeCell ref="AD134:AU134"/>
    <mergeCell ref="BJ178:BV178"/>
    <mergeCell ref="AD133:AU133"/>
    <mergeCell ref="AV133:BI133"/>
    <mergeCell ref="BJ133:BV133"/>
    <mergeCell ref="AV137:BI137"/>
    <mergeCell ref="BJ137:BV137"/>
    <mergeCell ref="AD136:AU136"/>
    <mergeCell ref="AV136:BI136"/>
    <mergeCell ref="BJ136:BV136"/>
    <mergeCell ref="AD137:AU137"/>
    <mergeCell ref="AD160:AU160"/>
    <mergeCell ref="AV160:BI160"/>
    <mergeCell ref="BJ160:BV160"/>
    <mergeCell ref="BJ155:BV155"/>
    <mergeCell ref="BJ159:BV159"/>
    <mergeCell ref="A158:AC158"/>
    <mergeCell ref="AD158:AU158"/>
    <mergeCell ref="AD159:AU159"/>
    <mergeCell ref="AV159:BI159"/>
    <mergeCell ref="BJ138:BV138"/>
    <mergeCell ref="AV158:BI158"/>
    <mergeCell ref="AV156:BI156"/>
    <mergeCell ref="BJ156:BV156"/>
    <mergeCell ref="AV139:BI139"/>
    <mergeCell ref="BJ139:BV139"/>
    <mergeCell ref="AV151:BI151"/>
    <mergeCell ref="BJ199:BV199"/>
    <mergeCell ref="A140:AC140"/>
    <mergeCell ref="AD140:AU140"/>
    <mergeCell ref="AV140:BI140"/>
    <mergeCell ref="BJ140:BV140"/>
    <mergeCell ref="A141:AC141"/>
    <mergeCell ref="AD141:AU141"/>
    <mergeCell ref="AV141:BI141"/>
    <mergeCell ref="BJ141:BV141"/>
    <mergeCell ref="A159:AC159"/>
    <mergeCell ref="A199:AC199"/>
    <mergeCell ref="AD199:AU199"/>
    <mergeCell ref="AV199:BI199"/>
    <mergeCell ref="AD198:AU198"/>
    <mergeCell ref="AV198:BI198"/>
    <mergeCell ref="A191:AC191"/>
    <mergeCell ref="A196:AC196"/>
    <mergeCell ref="AD196:AU196"/>
    <mergeCell ref="AD197:AU197"/>
    <mergeCell ref="A194:AC194"/>
    <mergeCell ref="A195:AC195"/>
    <mergeCell ref="AD195:AU195"/>
    <mergeCell ref="A192:AC192"/>
    <mergeCell ref="AD192:AU192"/>
    <mergeCell ref="BJ196:BV196"/>
    <mergeCell ref="AD194:AU194"/>
    <mergeCell ref="AV194:BI194"/>
    <mergeCell ref="BJ194:BV194"/>
    <mergeCell ref="AV195:BI195"/>
    <mergeCell ref="BJ195:BV195"/>
    <mergeCell ref="AV196:BI196"/>
    <mergeCell ref="BJ104:BV104"/>
    <mergeCell ref="AV94:BI94"/>
    <mergeCell ref="BJ89:BV89"/>
    <mergeCell ref="A91:AC91"/>
    <mergeCell ref="AD91:AU91"/>
    <mergeCell ref="BJ101:BV101"/>
    <mergeCell ref="A100:AC100"/>
    <mergeCell ref="AD100:AU100"/>
    <mergeCell ref="AV100:BI100"/>
    <mergeCell ref="BJ100:BV100"/>
  </mergeCells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25.375" style="0" customWidth="1"/>
    <col min="2" max="2" width="22.75390625" style="0" customWidth="1"/>
    <col min="3" max="3" width="13.125" style="0" customWidth="1"/>
    <col min="4" max="4" width="14.125" style="0" customWidth="1"/>
    <col min="5" max="5" width="13.00390625" style="0" customWidth="1"/>
  </cols>
  <sheetData>
    <row r="1" spans="1:5" ht="17.25" customHeight="1" thickBot="1">
      <c r="A1" s="218" t="s">
        <v>118</v>
      </c>
      <c r="B1" s="218"/>
      <c r="C1" s="218"/>
      <c r="D1" s="218"/>
      <c r="E1" s="218"/>
    </row>
    <row r="2" spans="1:5" ht="70.5" customHeight="1">
      <c r="A2" s="35" t="s">
        <v>2</v>
      </c>
      <c r="B2" s="36" t="s">
        <v>143</v>
      </c>
      <c r="C2" s="36" t="s">
        <v>115</v>
      </c>
      <c r="D2" s="36" t="s">
        <v>5</v>
      </c>
      <c r="E2" s="37" t="s">
        <v>6</v>
      </c>
    </row>
    <row r="3" spans="1:5" ht="52.5" customHeight="1">
      <c r="A3" s="38" t="s">
        <v>119</v>
      </c>
      <c r="B3" s="33" t="s">
        <v>120</v>
      </c>
      <c r="C3" s="12">
        <f>C4</f>
        <v>909300</v>
      </c>
      <c r="D3" s="12">
        <f>D4</f>
        <v>-1624671.8299999982</v>
      </c>
      <c r="E3" s="24">
        <f>E4</f>
        <v>2533971.829999998</v>
      </c>
    </row>
    <row r="4" spans="1:5" ht="28.5" customHeight="1">
      <c r="A4" s="39" t="s">
        <v>151</v>
      </c>
      <c r="B4" s="43" t="s">
        <v>127</v>
      </c>
      <c r="C4" s="13">
        <f>C9+C5</f>
        <v>909300</v>
      </c>
      <c r="D4" s="13">
        <f>D9+D5</f>
        <v>-1624671.8299999982</v>
      </c>
      <c r="E4" s="22">
        <f>C4-D4</f>
        <v>2533971.829999998</v>
      </c>
    </row>
    <row r="5" spans="1:5" ht="30" customHeight="1">
      <c r="A5" s="39" t="s">
        <v>152</v>
      </c>
      <c r="B5" s="43" t="s">
        <v>128</v>
      </c>
      <c r="C5" s="13">
        <f aca="true" t="shared" si="0" ref="C5:D7">C6</f>
        <v>-128595400</v>
      </c>
      <c r="D5" s="13">
        <f t="shared" si="0"/>
        <v>-130125883.27</v>
      </c>
      <c r="E5" s="22"/>
    </row>
    <row r="6" spans="1:5" ht="24">
      <c r="A6" s="40" t="s">
        <v>121</v>
      </c>
      <c r="B6" s="44" t="s">
        <v>129</v>
      </c>
      <c r="C6" s="34">
        <f t="shared" si="0"/>
        <v>-128595400</v>
      </c>
      <c r="D6" s="34">
        <f t="shared" si="0"/>
        <v>-130125883.27</v>
      </c>
      <c r="E6" s="28"/>
    </row>
    <row r="7" spans="1:5" ht="39.75" customHeight="1">
      <c r="A7" s="39" t="s">
        <v>122</v>
      </c>
      <c r="B7" s="43" t="s">
        <v>130</v>
      </c>
      <c r="C7" s="13">
        <f t="shared" si="0"/>
        <v>-128595400</v>
      </c>
      <c r="D7" s="13">
        <f t="shared" si="0"/>
        <v>-130125883.27</v>
      </c>
      <c r="E7" s="21"/>
    </row>
    <row r="8" spans="1:5" ht="88.5" customHeight="1">
      <c r="A8" s="40" t="s">
        <v>123</v>
      </c>
      <c r="B8" s="44" t="s">
        <v>131</v>
      </c>
      <c r="C8" s="34">
        <f>-ДОХОДЫ!AV7</f>
        <v>-128595400</v>
      </c>
      <c r="D8" s="34">
        <f>-ДОХОДЫ!BJ7</f>
        <v>-130125883.27</v>
      </c>
      <c r="E8" s="28"/>
    </row>
    <row r="9" spans="1:5" ht="26.25" customHeight="1">
      <c r="A9" s="39" t="s">
        <v>153</v>
      </c>
      <c r="B9" s="43" t="s">
        <v>132</v>
      </c>
      <c r="C9" s="13">
        <f aca="true" t="shared" si="1" ref="C9:D11">C10</f>
        <v>129504700</v>
      </c>
      <c r="D9" s="13">
        <f t="shared" si="1"/>
        <v>128501211.44</v>
      </c>
      <c r="E9" s="28"/>
    </row>
    <row r="10" spans="1:5" ht="27.75" customHeight="1">
      <c r="A10" s="40" t="s">
        <v>124</v>
      </c>
      <c r="B10" s="44" t="s">
        <v>133</v>
      </c>
      <c r="C10" s="14">
        <f t="shared" si="1"/>
        <v>129504700</v>
      </c>
      <c r="D10" s="14">
        <f t="shared" si="1"/>
        <v>128501211.44</v>
      </c>
      <c r="E10" s="28"/>
    </row>
    <row r="11" spans="1:5" ht="36">
      <c r="A11" s="39" t="s">
        <v>125</v>
      </c>
      <c r="B11" s="43" t="s">
        <v>134</v>
      </c>
      <c r="C11" s="13">
        <f t="shared" si="1"/>
        <v>129504700</v>
      </c>
      <c r="D11" s="13">
        <f t="shared" si="1"/>
        <v>128501211.44</v>
      </c>
      <c r="E11" s="28"/>
    </row>
    <row r="12" spans="1:5" ht="84.75" thickBot="1">
      <c r="A12" s="41" t="s">
        <v>126</v>
      </c>
      <c r="B12" s="45" t="s">
        <v>135</v>
      </c>
      <c r="C12" s="46">
        <f>РАСХОДЫ!AV5</f>
        <v>129504700</v>
      </c>
      <c r="D12" s="46">
        <f>РАСХОДЫ!BJ5</f>
        <v>128501211.44</v>
      </c>
      <c r="E12" s="42"/>
    </row>
  </sheetData>
  <sheetProtection/>
  <mergeCells count="1">
    <mergeCell ref="A1:E1"/>
  </mergeCells>
  <printOptions/>
  <pageMargins left="0.75" right="0.75" top="1" bottom="1" header="0.5" footer="0.5"/>
  <pageSetup fitToHeight="1" fitToWidth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Организация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Яцунок Н.А.</dc:creator>
  <cp:keywords/>
  <dc:description/>
  <cp:lastModifiedBy>ANNA</cp:lastModifiedBy>
  <cp:lastPrinted>2016-03-21T07:40:00Z</cp:lastPrinted>
  <dcterms:created xsi:type="dcterms:W3CDTF">2009-05-22T15:44:45Z</dcterms:created>
  <dcterms:modified xsi:type="dcterms:W3CDTF">2016-06-23T20:45:14Z</dcterms:modified>
  <cp:category/>
  <cp:version/>
  <cp:contentType/>
  <cp:contentStatus/>
</cp:coreProperties>
</file>