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940" firstSheet="2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Для СФП" sheetId="8" r:id="rId8"/>
  </sheets>
  <definedNames/>
  <calcPr fullCalcOnLoad="1"/>
</workbook>
</file>

<file path=xl/sharedStrings.xml><?xml version="1.0" encoding="utf-8"?>
<sst xmlns="http://schemas.openxmlformats.org/spreadsheetml/2006/main" count="1571" uniqueCount="319">
  <si>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</si>
  <si>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</si>
  <si>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</si>
  <si>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</si>
  <si>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</si>
  <si>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</si>
  <si>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</si>
  <si>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Аппарат представительного органа муниципального образования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</si>
  <si>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</si>
  <si>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</si>
  <si>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</si>
  <si>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</si>
  <si>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</si>
  <si>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</si>
  <si>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</si>
  <si>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</si>
  <si>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</si>
  <si>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</si>
  <si>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</si>
  <si>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</si>
  <si>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</si>
  <si>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</si>
  <si>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</si>
  <si>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</si>
  <si>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</si>
  <si>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</si>
  <si>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Охрана семьи и детства</t>
  </si>
  <si>
    <t xml:space="preserve">Доходы местного бюджета Муниципального образования 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</si>
  <si>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</si>
  <si>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</si>
  <si>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</si>
  <si>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</si>
  <si>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</si>
  <si>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</si>
  <si>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</si>
  <si>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</si>
  <si>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</si>
  <si>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</si>
  <si>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</si>
  <si>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</si>
  <si>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</si>
  <si>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</si>
  <si>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</si>
  <si>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вменённый доход для отдельных видов деятельности</t>
  </si>
  <si>
    <t>946</t>
  </si>
  <si>
    <t xml:space="preserve"> 1 13 00000 00 0000 000</t>
  </si>
  <si>
    <t>1 16 00000 00 0000 000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</si>
  <si>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</si>
  <si>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</si>
  <si>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</si>
  <si>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</si>
  <si>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</si>
  <si>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 xml:space="preserve"> 1 16 90030 03 0100 140</t>
  </si>
  <si>
    <t>806</t>
  </si>
  <si>
    <t>807</t>
  </si>
  <si>
    <t>856</t>
  </si>
  <si>
    <t xml:space="preserve"> 1 16 90030 03 0200 140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</si>
  <si>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</si>
  <si>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</si>
  <si>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</si>
  <si>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</si>
  <si>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местным бюджетам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</si>
  <si>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</si>
  <si>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</si>
  <si>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</si>
  <si>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 ДОХОДОВ</t>
  </si>
  <si>
    <t xml:space="preserve"> ГРБС</t>
  </si>
  <si>
    <t>Код целевой статьи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</si>
  <si>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</si>
  <si>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</si>
  <si>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</si>
  <si>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</si>
  <si>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Местная администрация Муниципального образования Новоизмайловское</t>
  </si>
  <si>
    <t xml:space="preserve">Резервные фонды </t>
  </si>
  <si>
    <t>Культура</t>
  </si>
  <si>
    <t>1004</t>
  </si>
  <si>
    <t>Наименование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</si>
  <si>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</si>
  <si>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</si>
  <si>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</si>
  <si>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</si>
  <si>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</si>
  <si>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</si>
  <si>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</si>
  <si>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</si>
  <si>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</si>
  <si>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</si>
  <si>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</si>
  <si>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</si>
  <si>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</si>
  <si>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</si>
  <si>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</si>
  <si>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</si>
  <si>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</si>
  <si>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Код бюджетной классификации Российской Федерации</t>
  </si>
  <si>
    <t>Главного администратора</t>
  </si>
  <si>
    <t>Доходов местного бюджета Муниципального образования Новоизмайловское</t>
  </si>
  <si>
    <t>Источников финансирования дефицита местного бюджета Муниципального образования Новоизмайловское</t>
  </si>
  <si>
    <t xml:space="preserve"> 01 05 02 01 03 0000 510</t>
  </si>
  <si>
    <t xml:space="preserve"> 01 05 02 01 03 0000 610</t>
  </si>
  <si>
    <t xml:space="preserve"> к Решению МС МО Новоизмайловское </t>
  </si>
  <si>
    <t>946 01 05 02 01 03 0000 510</t>
  </si>
  <si>
    <t>946 01 05 02 01 03 0000 610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</si>
  <si>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</si>
  <si>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</si>
  <si>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</si>
  <si>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</si>
  <si>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0111</t>
  </si>
  <si>
    <t>0113</t>
  </si>
  <si>
    <t>ФИЗИЧЕСКАЯ КУЛЬТУРА И СПОРТ</t>
  </si>
  <si>
    <t>1100</t>
  </si>
  <si>
    <t>1102</t>
  </si>
  <si>
    <t>Массовый спорт</t>
  </si>
  <si>
    <t>1202</t>
  </si>
  <si>
    <t>СРЕДСТВА МАССОВОЙ ИНФОРМАЦИИ</t>
  </si>
  <si>
    <t xml:space="preserve">Наименование 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</si>
  <si>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</si>
  <si>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</si>
  <si>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</si>
  <si>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Периодические издания, учреждённые  органами местного самоуправления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</si>
  <si>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</si>
  <si>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</si>
  <si>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</si>
  <si>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</si>
  <si>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</si>
  <si>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</si>
  <si>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1 05 02010 02 0000 110</t>
  </si>
  <si>
    <t xml:space="preserve"> 1 05 02020 02 0000 110</t>
  </si>
  <si>
    <t>Единый налог на вменённый доход для отдельных видов деятельности (за налоговые периоды, истекшие до 1 января 2011 года)</t>
  </si>
  <si>
    <t>867</t>
  </si>
  <si>
    <t>Штрафы за  административные 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</si>
  <si>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КУЛЬТУРА, КИНЕМАТОГРАФИЯ</t>
  </si>
  <si>
    <t>1 05 01050 01 0000 110</t>
  </si>
  <si>
    <t>1 13 02000 00 0000 130</t>
  </si>
  <si>
    <t>Доходы от компенсации затрат государства</t>
  </si>
  <si>
    <t>1 13 02993 03 0000 130</t>
  </si>
  <si>
    <t>1 13 02993 03 0100 130</t>
  </si>
  <si>
    <t>Размещение муниципального заказа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</si>
  <si>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</si>
  <si>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</si>
  <si>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</si>
  <si>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НАЦИОНАЛЬНАЯ ЭКОНОМИКА</t>
  </si>
  <si>
    <t>0400</t>
  </si>
  <si>
    <t xml:space="preserve"> 1 05 01010 01 0000 110</t>
  </si>
  <si>
    <t xml:space="preserve"> 1 05 01020 01 0000 110</t>
  </si>
  <si>
    <t xml:space="preserve"> 1 05 02000 02 0000 110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</si>
  <si>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</si>
  <si>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</si>
  <si>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</si>
  <si>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0605</t>
  </si>
  <si>
    <t>Другие вопросы в области охраны окружающей среды</t>
  </si>
  <si>
    <t>ОХРАНА ОКРУЖАЮЩЕЙ СРЕДЫ</t>
  </si>
  <si>
    <t>0600</t>
  </si>
  <si>
    <t>Код раздела/ подраздела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</si>
  <si>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</si>
  <si>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</si>
  <si>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</si>
  <si>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</si>
  <si>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</si>
  <si>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</si>
  <si>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</si>
  <si>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>Код вида расходов (группа)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</si>
  <si>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</si>
  <si>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</si>
  <si>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</si>
  <si>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</si>
  <si>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</si>
  <si>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</si>
  <si>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</si>
  <si>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1000</t>
  </si>
  <si>
    <t>Социальная политика</t>
  </si>
  <si>
    <t>Физическая культура и спорт</t>
  </si>
  <si>
    <t>1200</t>
  </si>
  <si>
    <t>Средства массовой информации</t>
  </si>
  <si>
    <t xml:space="preserve">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</si>
  <si>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</si>
  <si>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</si>
  <si>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1 05 04030 02 0000 110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</si>
  <si>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</si>
  <si>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</si>
  <si>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</si>
  <si>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</si>
  <si>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</si>
  <si>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</si>
  <si>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</si>
  <si>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</si>
  <si>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Перечень главных администраторов источников финансирования дефицита местного бюджета МО Новоизмайловское, которые являются органами местного самоуправления МО Новоизмайловское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</si>
  <si>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</si>
  <si>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</si>
  <si>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Расходы на предоставление доплат к пенсии лицам, замещавшим муниципальные должности и должности муниципальной службы</t>
  </si>
  <si>
    <t>Закупка товаров, работ и услуг для обеспечения государственных (муниципальных) нужд</t>
  </si>
  <si>
    <t>0020000021</t>
  </si>
  <si>
    <t>0020000011</t>
  </si>
  <si>
    <t>0020000022</t>
  </si>
  <si>
    <t>0020000031</t>
  </si>
  <si>
    <t>0700000066</t>
  </si>
  <si>
    <t>7950000512</t>
  </si>
  <si>
    <t>2190000092</t>
  </si>
  <si>
    <t>5100000102</t>
  </si>
  <si>
    <t>6000000161</t>
  </si>
  <si>
    <t>4100000171</t>
  </si>
  <si>
    <t>4280000181</t>
  </si>
  <si>
    <t>4310000191</t>
  </si>
  <si>
    <t>4500000567</t>
  </si>
  <si>
    <t>5050000232</t>
  </si>
  <si>
    <t>5120000241</t>
  </si>
  <si>
    <t>4570000251</t>
  </si>
  <si>
    <t>7960000491</t>
  </si>
  <si>
    <t>7970000523</t>
  </si>
  <si>
    <t>Расходы на реализацию муниципальной программы "Участие в деятельности по профилактике правонарушений"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</si>
  <si>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</si>
  <si>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</si>
  <si>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</si>
  <si>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Проведение подготовки и обучения неработающего населения способам защиты и действиям в чрезвычайных ситуациях</t>
  </si>
  <si>
    <t>00200G0850</t>
  </si>
  <si>
    <t>09200G0100</t>
  </si>
  <si>
    <t>51100G0860</t>
  </si>
  <si>
    <t>51100G0870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</si>
  <si>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</si>
  <si>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</si>
  <si>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</si>
  <si>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</si>
  <si>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02</t>
  </si>
  <si>
    <t>01</t>
  </si>
  <si>
    <t>03</t>
  </si>
  <si>
    <t>04</t>
  </si>
  <si>
    <t>11</t>
  </si>
  <si>
    <t>13</t>
  </si>
  <si>
    <t>09</t>
  </si>
  <si>
    <t>05</t>
  </si>
  <si>
    <t>06</t>
  </si>
  <si>
    <t>07</t>
  </si>
  <si>
    <t>08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</si>
  <si>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табакана территории Муниципального образования Новоизмайловское"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</si>
  <si>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Новоизмайловское"</t>
  </si>
  <si>
    <t>Код раздела/подраздела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</si>
  <si>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Новоизмайловское, социальную и культурную адаптацию мигрантов, профилактику межнациональных (межэтнических) конфликтов»</t>
  </si>
  <si>
    <t>7940000525</t>
  </si>
  <si>
    <t>824</t>
  </si>
  <si>
    <t>Другие вопросы в области образования</t>
  </si>
  <si>
    <t>0709</t>
  </si>
  <si>
    <t>0910000447</t>
  </si>
  <si>
    <t>0930000072</t>
  </si>
  <si>
    <t>0940000469</t>
  </si>
  <si>
    <t>4510000201</t>
  </si>
  <si>
    <t xml:space="preserve">Перечень главных администраторов доходов местного бюджета МО Новоизмайловское </t>
  </si>
  <si>
    <t>Федеральная налоговая служба</t>
  </si>
  <si>
    <t xml:space="preserve">  1 05 01010 01 0000 110</t>
  </si>
  <si>
    <t xml:space="preserve"> 1 05 01050 01 0000 110</t>
  </si>
  <si>
    <t>Единый налог на вмененный доход для отдельных видов деятельности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</si>
  <si>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</si>
  <si>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</si>
  <si>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Комитет по печати и взаимодействию со средствами массовой информации</t>
  </si>
  <si>
    <t>Администрация Московского района Санкт-Петербурга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</si>
  <si>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</si>
  <si>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Комитет по благоустройству Санкт-Петербурга</t>
  </si>
  <si>
    <t xml:space="preserve"> 1 13 02993 03 0000 130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</si>
  <si>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</si>
  <si>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жилищная инспекция Санкт-Петербурга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</si>
  <si>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</si>
  <si>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</si>
  <si>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
</t>
  </si>
  <si>
    <t>2 02 30000 00 0000 151</t>
  </si>
  <si>
    <t>2 02 30024 03 0000 151</t>
  </si>
  <si>
    <t>2 02 30024 03 0100 151</t>
  </si>
  <si>
    <t>2 02 30024 03 0200 151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</si>
  <si>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</si>
  <si>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</si>
  <si>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2 02 30027 03 0100 151</t>
  </si>
  <si>
    <t>2 02 30027 03 0200 151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</si>
  <si>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</si>
  <si>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бюджетам бюджетной системы Российской Федерации</t>
  </si>
  <si>
    <t>1001</t>
  </si>
  <si>
    <t>Пенсионное обеспечение</t>
  </si>
  <si>
    <t xml:space="preserve">Расходы на реализацию муниципальной программы "Проведение работ по военно-патриотическому воспитанию граждан" </t>
  </si>
  <si>
    <t>Расходы на реализацию муниципальной программы "Обеспечение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Новоизмайловское"</t>
  </si>
  <si>
    <t xml:space="preserve"> к Решению МС МО Новоизмайловское                                                                    от _________ № _______ "О бюджете Муниципального образования Новоизмайловское на 2019 год"</t>
  </si>
  <si>
    <t xml:space="preserve">Новоизмайловское на 2019 год                                                                       </t>
  </si>
  <si>
    <t>Приложение 1</t>
  </si>
  <si>
    <t>Доходы от оказания платных услуг и компенсации затрат государства</t>
  </si>
  <si>
    <t>2 02 30024 00 0000 150</t>
  </si>
  <si>
    <t>2 02 30024 03 0000 150</t>
  </si>
  <si>
    <t>2 02 30027 00 0000 150</t>
  </si>
  <si>
    <t>2 02 30027 03 0000 150</t>
  </si>
  <si>
    <t>Приложение 2</t>
  </si>
  <si>
    <t xml:space="preserve">к Решению МС МО Новоизмайловское от _______ № ____  "О бюджете Муниципального образования Новоизмайловское на 2019 год" </t>
  </si>
  <si>
    <t>Ведомственная структура расходов местного бюджета МО Новоизмайловское на 2019 год</t>
  </si>
  <si>
    <t>911</t>
  </si>
  <si>
    <t>0107</t>
  </si>
  <si>
    <t>Избирательная комиссия Муниципального образования Новоизмайловское</t>
  </si>
  <si>
    <t>Обеспечение проведения выборов и референдумов</t>
  </si>
  <si>
    <t>Проведение выборов в представительные органы местного самоуправления</t>
  </si>
  <si>
    <t>Приложение 3</t>
  </si>
  <si>
    <t>к Решению МС МО Новоизмайловское от _________ № ____                                                      "О бюджете Муниципального образования Новоизмайловское на 2019 год"</t>
  </si>
  <si>
    <t>Распределение бюджетных ассигнований местного бюджета МО Новоизмайловское по разделам, подразделам, целевым статьям (муниципальным программам МО Новоизмайловское и непрограммным направлениям деятельности) и группам видов расходов классификации расходов бюджета на 2019 год</t>
  </si>
  <si>
    <t>Приложение 7</t>
  </si>
  <si>
    <t>к Решению МС МО Новоизмайловское от ______ № ___</t>
  </si>
  <si>
    <t>Распределение бюджетных ассигнований местного бюджета МО Новоизмайловское по разделам, подразделам  классификации расходов бюджета на 2019 год</t>
  </si>
  <si>
    <t>Приложение 6</t>
  </si>
  <si>
    <t xml:space="preserve"> от ______ № ____</t>
  </si>
  <si>
    <t>"О бюджете Муниципального образования                                       Новоизмайловское на 2019 год"</t>
  </si>
  <si>
    <t xml:space="preserve">Государственная административно-техническая инспекция </t>
  </si>
  <si>
    <t>Приложение 4</t>
  </si>
  <si>
    <t>к Решению МС МО Новоизмайловское                                        от ________ № ____  "О бюджете Муниципального образования Новоизмайловское на 2019 год"</t>
  </si>
  <si>
    <t>Источники финансирования дефицита местного бюджета                                                          МО Новоизмайловское на 2019 год</t>
  </si>
  <si>
    <t>Приложение 5</t>
  </si>
  <si>
    <t>к Решению МС МО Новоизмайловское                                        от _______ № ____                                                                  "О бюджете Муниципального образования        Новоизмайловское на 2019 год"</t>
  </si>
  <si>
    <t>Расходы на реализацию муниципальной программы «Участие в мероприятиях по охране окружающей среды в границах муниципального образования Новоизмайловское»</t>
  </si>
  <si>
    <t>Расходы на реализацию муниципальной программы «Организация и проведение досуговых мероприятий для жителей Муниципального образования Новоизмайловское"</t>
  </si>
  <si>
    <r>
      <t>Расходы на реализацию муниципальной программы «Формирование комфортной городской среды Муниципального образования Новоизмайловское"</t>
    </r>
    <r>
      <rPr>
        <b/>
        <sz val="12"/>
        <rFont val="Times New Roman"/>
        <family val="1"/>
      </rPr>
      <t xml:space="preserve"> </t>
    </r>
  </si>
  <si>
    <t xml:space="preserve">Расходы на реализацию муниципальной программы «Формирование комфортной городской среды Муниципального образования Новоизмайловское" </t>
  </si>
  <si>
    <t>Расходы на реализацию муниципальной программы "Благоустройство территории Муниципального образования Новоизмайловское"</t>
  </si>
  <si>
    <t xml:space="preserve">9900000210
</t>
  </si>
  <si>
    <t>9900000210</t>
  </si>
  <si>
    <t>План на 2019 год</t>
  </si>
  <si>
    <t>Прогноз на 2020 год</t>
  </si>
  <si>
    <t>Прогноз на 2021 год</t>
  </si>
  <si>
    <t xml:space="preserve"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 </t>
  </si>
  <si>
    <t>"О бюджете Муниципального образования Новоизмайловское на 2019 год"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</si>
</sst>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3" fontId="4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 wrapText="1"/>
      <protection/>
    </xf>
    <xf numFmtId="3" fontId="9" fillId="0" borderId="16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3" fontId="9" fillId="0" borderId="18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vertical="top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49" fontId="10" fillId="0" borderId="15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18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1" fillId="3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180" fontId="1" fillId="32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18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2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left" vertical="center" wrapText="1"/>
      <protection locked="0"/>
    </xf>
    <xf numFmtId="180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vertical="top" wrapText="1"/>
      <protection/>
    </xf>
    <xf numFmtId="180" fontId="3" fillId="33" borderId="19" xfId="0" applyNumberFormat="1" applyFont="1" applyFill="1" applyBorder="1" applyAlignment="1" applyProtection="1">
      <alignment vertical="top"/>
      <protection/>
    </xf>
    <xf numFmtId="3" fontId="4" fillId="0" borderId="16" xfId="0" applyNumberFormat="1" applyFont="1" applyFill="1" applyBorder="1" applyAlignment="1" applyProtection="1">
      <alignment horizontal="center" vertical="top"/>
      <protection/>
    </xf>
    <xf numFmtId="180" fontId="8" fillId="32" borderId="19" xfId="0" applyNumberFormat="1" applyFont="1" applyFill="1" applyBorder="1" applyAlignment="1" applyProtection="1">
      <alignment vertical="top"/>
      <protection/>
    </xf>
    <xf numFmtId="180" fontId="4" fillId="0" borderId="22" xfId="0" applyNumberFormat="1" applyFont="1" applyFill="1" applyBorder="1" applyAlignment="1" applyProtection="1">
      <alignment vertical="top"/>
      <protection/>
    </xf>
    <xf numFmtId="180" fontId="9" fillId="0" borderId="20" xfId="0" applyNumberFormat="1" applyFont="1" applyFill="1" applyBorder="1" applyAlignment="1" applyProtection="1">
      <alignment vertical="top"/>
      <protection/>
    </xf>
    <xf numFmtId="180" fontId="4" fillId="0" borderId="21" xfId="0" applyNumberFormat="1" applyFont="1" applyFill="1" applyBorder="1" applyAlignment="1" applyProtection="1">
      <alignment vertical="top"/>
      <protection/>
    </xf>
    <xf numFmtId="180" fontId="9" fillId="0" borderId="21" xfId="0" applyNumberFormat="1" applyFont="1" applyFill="1" applyBorder="1" applyAlignment="1" applyProtection="1">
      <alignment vertical="top"/>
      <protection/>
    </xf>
    <xf numFmtId="180" fontId="7" fillId="0" borderId="21" xfId="0" applyNumberFormat="1" applyFont="1" applyFill="1" applyBorder="1" applyAlignment="1" applyProtection="1">
      <alignment vertical="top"/>
      <protection/>
    </xf>
    <xf numFmtId="180" fontId="9" fillId="0" borderId="22" xfId="0" applyNumberFormat="1" applyFont="1" applyFill="1" applyBorder="1" applyAlignment="1" applyProtection="1">
      <alignment vertical="top"/>
      <protection/>
    </xf>
    <xf numFmtId="180" fontId="4" fillId="0" borderId="20" xfId="0" applyNumberFormat="1" applyFont="1" applyFill="1" applyBorder="1" applyAlignment="1" applyProtection="1">
      <alignment vertical="top"/>
      <protection/>
    </xf>
    <xf numFmtId="180" fontId="9" fillId="0" borderId="20" xfId="0" applyNumberFormat="1" applyFont="1" applyFill="1" applyBorder="1" applyAlignment="1" applyProtection="1">
      <alignment horizontal="right" vertical="top"/>
      <protection/>
    </xf>
    <xf numFmtId="180" fontId="4" fillId="0" borderId="20" xfId="0" applyNumberFormat="1" applyFont="1" applyFill="1" applyBorder="1" applyAlignment="1" applyProtection="1">
      <alignment horizontal="right" vertical="top"/>
      <protection/>
    </xf>
    <xf numFmtId="180" fontId="10" fillId="0" borderId="20" xfId="0" applyNumberFormat="1" applyFont="1" applyFill="1" applyBorder="1" applyAlignment="1" applyProtection="1">
      <alignment horizontal="right" vertical="top"/>
      <protection/>
    </xf>
    <xf numFmtId="180" fontId="2" fillId="34" borderId="19" xfId="0" applyNumberFormat="1" applyFont="1" applyFill="1" applyBorder="1" applyAlignment="1" applyProtection="1">
      <alignment vertical="top"/>
      <protection/>
    </xf>
    <xf numFmtId="3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18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19" xfId="0" applyNumberFormat="1" applyFont="1" applyFill="1" applyBorder="1" applyAlignment="1" applyProtection="1">
      <alignment vertical="center" wrapText="1"/>
      <protection/>
    </xf>
    <xf numFmtId="180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18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18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80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Alignment="1">
      <alignment/>
    </xf>
    <xf numFmtId="180" fontId="2" fillId="35" borderId="19" xfId="0" applyNumberFormat="1" applyFont="1" applyFill="1" applyBorder="1" applyAlignment="1" applyProtection="1">
      <alignment horizontal="center" vertical="center" wrapText="1"/>
      <protection/>
    </xf>
    <xf numFmtId="180" fontId="8" fillId="36" borderId="22" xfId="0" applyNumberFormat="1" applyFont="1" applyFill="1" applyBorder="1" applyAlignment="1" applyProtection="1">
      <alignment horizontal="center" vertical="center" wrapText="1"/>
      <protection/>
    </xf>
    <xf numFmtId="180" fontId="8" fillId="36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180" fontId="7" fillId="0" borderId="20" xfId="0" applyNumberFormat="1" applyFont="1" applyFill="1" applyBorder="1" applyAlignment="1" applyProtection="1">
      <alignment vertical="top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3" fontId="7" fillId="0" borderId="16" xfId="0" applyNumberFormat="1" applyFont="1" applyFill="1" applyBorder="1" applyAlignment="1" applyProtection="1">
      <alignment horizontal="center" vertical="top"/>
      <protection/>
    </xf>
    <xf numFmtId="0" fontId="7" fillId="0" borderId="16" xfId="0" applyNumberFormat="1" applyFont="1" applyFill="1" applyBorder="1" applyAlignment="1" applyProtection="1">
      <alignment vertical="top" wrapText="1"/>
      <protection/>
    </xf>
    <xf numFmtId="49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180" fontId="7" fillId="0" borderId="0" xfId="0" applyNumberFormat="1" applyFont="1" applyFill="1" applyBorder="1" applyAlignment="1" applyProtection="1">
      <alignment vertical="top"/>
      <protection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180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180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49" fontId="8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vertical="top" wrapText="1"/>
      <protection locked="0"/>
    </xf>
    <xf numFmtId="49" fontId="8" fillId="0" borderId="15" xfId="0" applyNumberFormat="1" applyFont="1" applyBorder="1" applyAlignment="1" applyProtection="1">
      <alignment vertical="center" wrapText="1"/>
      <protection locked="0"/>
    </xf>
    <xf numFmtId="49" fontId="1" fillId="0" borderId="15" xfId="0" applyNumberFormat="1" applyFont="1" applyBorder="1" applyAlignment="1" applyProtection="1">
      <alignment vertical="top" wrapText="1"/>
      <protection locked="0"/>
    </xf>
    <xf numFmtId="49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top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vertical="center" wrapText="1"/>
      <protection locked="0"/>
    </xf>
    <xf numFmtId="180" fontId="8" fillId="36" borderId="2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180" fontId="13" fillId="0" borderId="0" xfId="0" applyNumberFormat="1" applyFont="1" applyFill="1" applyBorder="1" applyAlignment="1">
      <alignment horizontal="center"/>
    </xf>
    <xf numFmtId="0" fontId="1" fillId="0" borderId="34" xfId="0" applyNumberFormat="1" applyFont="1" applyBorder="1" applyAlignment="1">
      <alignment wrapText="1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justify" vertical="top" wrapText="1"/>
    </xf>
    <xf numFmtId="49" fontId="1" fillId="0" borderId="16" xfId="0" applyNumberFormat="1" applyFont="1" applyBorder="1" applyAlignment="1" applyProtection="1">
      <alignment horizontal="left" vertical="top" wrapText="1"/>
      <protection locked="0"/>
    </xf>
    <xf numFmtId="180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0" fontId="1" fillId="0" borderId="16" xfId="0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180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180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180" fontId="1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1" fillId="32" borderId="16" xfId="0" applyNumberFormat="1" applyFont="1" applyFill="1" applyBorder="1" applyAlignment="1" applyProtection="1">
      <alignment horizontal="center" vertical="center" wrapText="1"/>
      <protection/>
    </xf>
    <xf numFmtId="180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vertical="top" wrapText="1"/>
      <protection locked="0"/>
    </xf>
    <xf numFmtId="18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Border="1" applyAlignment="1">
      <alignment wrapText="1"/>
    </xf>
    <xf numFmtId="49" fontId="1" fillId="0" borderId="16" xfId="0" applyNumberFormat="1" applyFont="1" applyFill="1" applyBorder="1" applyAlignment="1" applyProtection="1">
      <alignment horizontal="left" vertical="top" wrapText="1"/>
      <protection locked="0"/>
    </xf>
    <xf numFmtId="0" fontId="1" fillId="0" borderId="16" xfId="0" applyNumberFormat="1" applyFont="1" applyFill="1" applyBorder="1" applyAlignment="1" applyProtection="1">
      <alignment horizontal="left" vertical="top" wrapText="1"/>
      <protection locked="0"/>
    </xf>
    <xf numFmtId="0" fontId="1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wrapText="1"/>
    </xf>
    <xf numFmtId="181" fontId="12" fillId="3" borderId="16" xfId="0" applyNumberFormat="1" applyFont="1" applyFill="1" applyBorder="1" applyAlignment="1" applyProtection="1">
      <alignment vertical="center" wrapText="1"/>
      <protection/>
    </xf>
    <xf numFmtId="0" fontId="1" fillId="0" borderId="34" xfId="0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11" fillId="0" borderId="11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180" fontId="11" fillId="0" borderId="35" xfId="0" applyNumberFormat="1" applyFont="1" applyFill="1" applyBorder="1" applyAlignment="1" applyProtection="1">
      <alignment horizontal="right" vertical="center" wrapText="1"/>
      <protection/>
    </xf>
    <xf numFmtId="180" fontId="11" fillId="0" borderId="36" xfId="0" applyNumberFormat="1" applyFont="1" applyFill="1" applyBorder="1" applyAlignment="1" applyProtection="1">
      <alignment horizontal="right" vertical="center" wrapText="1"/>
      <protection/>
    </xf>
    <xf numFmtId="180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35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49" fontId="14" fillId="0" borderId="41" xfId="0" applyNumberFormat="1" applyFont="1" applyFill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47">
      <selection activeCell="C22" sqref="C22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42.75390625" style="0" customWidth="1"/>
    <col min="4" max="4" width="15.125" style="0" customWidth="1"/>
  </cols>
  <sheetData>
    <row r="1" spans="1:5" ht="10.5" customHeight="1" hidden="1">
      <c r="A1" s="111"/>
      <c r="B1" s="111"/>
      <c r="C1" s="182"/>
      <c r="D1" s="182"/>
      <c r="E1" s="1"/>
    </row>
    <row r="2" spans="1:7" ht="18" customHeight="1">
      <c r="A2" s="111"/>
      <c r="B2" s="111"/>
      <c r="C2" s="110"/>
      <c r="D2" s="109" t="s">
        <v>278</v>
      </c>
      <c r="E2" s="117"/>
      <c r="F2" s="109"/>
      <c r="G2" s="109"/>
    </row>
    <row r="3" spans="1:4" ht="41.25" customHeight="1">
      <c r="A3" s="1"/>
      <c r="B3" s="1"/>
      <c r="C3" s="182" t="s">
        <v>276</v>
      </c>
      <c r="D3" s="182"/>
    </row>
    <row r="4" spans="1:4" ht="17.25">
      <c r="A4" s="183" t="s">
        <v>27</v>
      </c>
      <c r="B4" s="183"/>
      <c r="C4" s="183"/>
      <c r="D4" s="183"/>
    </row>
    <row r="5" spans="1:4" ht="24.75" customHeight="1">
      <c r="A5" s="184" t="s">
        <v>277</v>
      </c>
      <c r="B5" s="184"/>
      <c r="C5" s="184"/>
      <c r="D5" s="184"/>
    </row>
    <row r="6" spans="1:4" ht="13.5" thickBot="1">
      <c r="A6" s="1"/>
      <c r="B6" s="1"/>
      <c r="C6" s="1"/>
      <c r="D6" s="3" t="s">
        <v>28</v>
      </c>
    </row>
    <row r="7" spans="1:4" ht="60" customHeight="1" thickBot="1">
      <c r="A7" s="78" t="s">
        <v>29</v>
      </c>
      <c r="B7" s="5" t="s">
        <v>30</v>
      </c>
      <c r="C7" s="79" t="s">
        <v>31</v>
      </c>
      <c r="D7" s="80" t="s">
        <v>32</v>
      </c>
    </row>
    <row r="8" spans="1:10" ht="27.75" customHeight="1" thickBot="1">
      <c r="A8" s="4" t="s">
        <v>33</v>
      </c>
      <c r="B8" s="5" t="s">
        <v>34</v>
      </c>
      <c r="C8" s="81" t="s">
        <v>35</v>
      </c>
      <c r="D8" s="60">
        <f>D9+D27+D23</f>
        <v>84588.7</v>
      </c>
      <c r="F8" s="105"/>
      <c r="G8" s="105"/>
      <c r="H8" s="105"/>
      <c r="I8" s="105"/>
      <c r="J8" s="105"/>
    </row>
    <row r="9" spans="1:7" ht="20.25" customHeight="1" thickBot="1">
      <c r="A9" s="6" t="s">
        <v>33</v>
      </c>
      <c r="B9" s="7" t="s">
        <v>36</v>
      </c>
      <c r="C9" s="82" t="s">
        <v>37</v>
      </c>
      <c r="D9" s="62">
        <f>D10+D18+D21</f>
        <v>80379</v>
      </c>
      <c r="F9" s="105"/>
      <c r="G9" s="105"/>
    </row>
    <row r="10" spans="1:7" ht="28.5" customHeight="1">
      <c r="A10" s="9" t="s">
        <v>40</v>
      </c>
      <c r="B10" s="10" t="s">
        <v>38</v>
      </c>
      <c r="C10" s="18" t="s">
        <v>39</v>
      </c>
      <c r="D10" s="63">
        <f>D11+D14+D17</f>
        <v>60841</v>
      </c>
      <c r="F10" s="105"/>
      <c r="G10" s="105"/>
    </row>
    <row r="11" spans="1:7" ht="26.25" customHeight="1">
      <c r="A11" s="11" t="s">
        <v>40</v>
      </c>
      <c r="B11" s="12" t="s">
        <v>143</v>
      </c>
      <c r="C11" s="20" t="s">
        <v>41</v>
      </c>
      <c r="D11" s="64">
        <f>D12+D13</f>
        <v>40561</v>
      </c>
      <c r="F11" s="118"/>
      <c r="G11" s="97"/>
    </row>
    <row r="12" spans="1:7" ht="26.25" customHeight="1">
      <c r="A12" s="113" t="s">
        <v>40</v>
      </c>
      <c r="B12" s="114" t="s">
        <v>120</v>
      </c>
      <c r="C12" s="115" t="s">
        <v>41</v>
      </c>
      <c r="D12" s="112">
        <v>40560</v>
      </c>
      <c r="F12" s="105"/>
      <c r="G12" s="105"/>
    </row>
    <row r="13" spans="1:8" ht="34.5" customHeight="1">
      <c r="A13" s="113" t="s">
        <v>40</v>
      </c>
      <c r="B13" s="114" t="s">
        <v>121</v>
      </c>
      <c r="C13" s="115" t="s">
        <v>122</v>
      </c>
      <c r="D13" s="112">
        <v>1</v>
      </c>
      <c r="F13" s="105"/>
      <c r="H13" s="105"/>
    </row>
    <row r="14" spans="1:6" ht="39" customHeight="1">
      <c r="A14" s="11" t="s">
        <v>40</v>
      </c>
      <c r="B14" s="12" t="s">
        <v>144</v>
      </c>
      <c r="C14" s="20" t="s">
        <v>42</v>
      </c>
      <c r="D14" s="64">
        <f>D15+D16</f>
        <v>20279</v>
      </c>
      <c r="F14" s="105"/>
    </row>
    <row r="15" spans="1:7" ht="51.75" customHeight="1">
      <c r="A15" s="113" t="s">
        <v>40</v>
      </c>
      <c r="B15" s="12" t="s">
        <v>123</v>
      </c>
      <c r="C15" s="115" t="s">
        <v>259</v>
      </c>
      <c r="D15" s="112">
        <v>20278</v>
      </c>
      <c r="F15" s="105"/>
      <c r="G15" s="105"/>
    </row>
    <row r="16" spans="1:6" ht="48.75" customHeight="1">
      <c r="A16" s="113" t="s">
        <v>40</v>
      </c>
      <c r="B16" s="12" t="s">
        <v>124</v>
      </c>
      <c r="C16" s="115" t="s">
        <v>125</v>
      </c>
      <c r="D16" s="112">
        <v>1</v>
      </c>
      <c r="F16" s="105"/>
    </row>
    <row r="17" spans="1:7" ht="36" customHeight="1">
      <c r="A17" s="116" t="s">
        <v>40</v>
      </c>
      <c r="B17" s="15" t="s">
        <v>132</v>
      </c>
      <c r="C17" s="119" t="s">
        <v>260</v>
      </c>
      <c r="D17" s="67">
        <v>1</v>
      </c>
      <c r="F17" s="153"/>
      <c r="G17" s="152"/>
    </row>
    <row r="18" spans="1:6" ht="24">
      <c r="A18" s="21" t="s">
        <v>40</v>
      </c>
      <c r="B18" s="61" t="s">
        <v>145</v>
      </c>
      <c r="C18" s="59" t="s">
        <v>43</v>
      </c>
      <c r="D18" s="69">
        <f>D19+D20</f>
        <v>17359</v>
      </c>
      <c r="F18" s="105"/>
    </row>
    <row r="19" spans="1:7" ht="22.5">
      <c r="A19" s="113" t="s">
        <v>40</v>
      </c>
      <c r="B19" s="114" t="s">
        <v>126</v>
      </c>
      <c r="C19" s="115" t="s">
        <v>43</v>
      </c>
      <c r="D19" s="112">
        <v>17358</v>
      </c>
      <c r="F19" s="105"/>
      <c r="G19" s="105"/>
    </row>
    <row r="20" spans="1:6" ht="33.75">
      <c r="A20" s="116" t="s">
        <v>40</v>
      </c>
      <c r="B20" s="114" t="s">
        <v>127</v>
      </c>
      <c r="C20" s="115" t="s">
        <v>128</v>
      </c>
      <c r="D20" s="67">
        <v>1</v>
      </c>
      <c r="F20" s="105"/>
    </row>
    <row r="21" spans="1:7" ht="24">
      <c r="A21" s="21" t="s">
        <v>40</v>
      </c>
      <c r="B21" s="61" t="s">
        <v>174</v>
      </c>
      <c r="C21" s="59" t="s">
        <v>175</v>
      </c>
      <c r="D21" s="69">
        <f>D22</f>
        <v>2179</v>
      </c>
      <c r="F21" s="105"/>
      <c r="G21" s="105"/>
    </row>
    <row r="22" spans="1:6" ht="34.5" thickBot="1">
      <c r="A22" s="113" t="s">
        <v>40</v>
      </c>
      <c r="B22" s="114" t="s">
        <v>177</v>
      </c>
      <c r="C22" s="115" t="s">
        <v>176</v>
      </c>
      <c r="D22" s="112">
        <v>2179</v>
      </c>
      <c r="F22" s="105"/>
    </row>
    <row r="23" spans="1:7" ht="27.75" thickBot="1">
      <c r="A23" s="6" t="s">
        <v>33</v>
      </c>
      <c r="B23" s="7" t="s">
        <v>45</v>
      </c>
      <c r="C23" s="82" t="s">
        <v>279</v>
      </c>
      <c r="D23" s="62">
        <f>D24</f>
        <v>2161.2</v>
      </c>
      <c r="F23" s="105"/>
      <c r="G23" s="105"/>
    </row>
    <row r="24" spans="1:7" ht="12.75">
      <c r="A24" s="9" t="s">
        <v>33</v>
      </c>
      <c r="B24" s="10" t="s">
        <v>133</v>
      </c>
      <c r="C24" s="14" t="s">
        <v>134</v>
      </c>
      <c r="D24" s="68">
        <f>D25</f>
        <v>2161.2</v>
      </c>
      <c r="F24" s="105"/>
      <c r="G24" s="105"/>
    </row>
    <row r="25" spans="1:6" ht="33.75">
      <c r="A25" s="11" t="s">
        <v>33</v>
      </c>
      <c r="B25" s="12" t="s">
        <v>135</v>
      </c>
      <c r="C25" s="20" t="s">
        <v>178</v>
      </c>
      <c r="D25" s="64">
        <f>D26</f>
        <v>2161.2</v>
      </c>
      <c r="F25" s="105"/>
    </row>
    <row r="26" spans="1:6" ht="72" customHeight="1" thickBot="1">
      <c r="A26" s="16" t="s">
        <v>129</v>
      </c>
      <c r="B26" s="15" t="s">
        <v>136</v>
      </c>
      <c r="C26" s="20" t="s">
        <v>270</v>
      </c>
      <c r="D26" s="66">
        <v>2161.2</v>
      </c>
      <c r="F26" s="105"/>
    </row>
    <row r="27" spans="1:6" ht="14.25" thickBot="1">
      <c r="A27" s="6" t="s">
        <v>33</v>
      </c>
      <c r="B27" s="17" t="s">
        <v>46</v>
      </c>
      <c r="C27" s="82" t="s">
        <v>179</v>
      </c>
      <c r="D27" s="62">
        <f>D28+D29</f>
        <v>2048.5</v>
      </c>
      <c r="F27" s="105"/>
    </row>
    <row r="28" spans="1:7" ht="51" customHeight="1">
      <c r="A28" s="9" t="s">
        <v>40</v>
      </c>
      <c r="B28" s="10" t="s">
        <v>47</v>
      </c>
      <c r="C28" s="18" t="s">
        <v>48</v>
      </c>
      <c r="D28" s="63">
        <v>76</v>
      </c>
      <c r="F28" s="105"/>
      <c r="G28" s="105"/>
    </row>
    <row r="29" spans="1:7" ht="24">
      <c r="A29" s="21" t="s">
        <v>33</v>
      </c>
      <c r="B29" s="61" t="s">
        <v>49</v>
      </c>
      <c r="C29" s="59" t="s">
        <v>50</v>
      </c>
      <c r="D29" s="69">
        <f>D30</f>
        <v>1972.5</v>
      </c>
      <c r="F29" s="105"/>
      <c r="G29" s="105"/>
    </row>
    <row r="30" spans="1:6" ht="60">
      <c r="A30" s="21" t="s">
        <v>33</v>
      </c>
      <c r="B30" s="74" t="s">
        <v>51</v>
      </c>
      <c r="C30" s="75" t="s">
        <v>180</v>
      </c>
      <c r="D30" s="69">
        <f>D31+D32+D34+D35+D33</f>
        <v>1972.5</v>
      </c>
      <c r="F30" s="105"/>
    </row>
    <row r="31" spans="1:7" ht="75.75" customHeight="1">
      <c r="A31" s="21" t="s">
        <v>53</v>
      </c>
      <c r="B31" s="74" t="s">
        <v>52</v>
      </c>
      <c r="C31" s="75" t="s">
        <v>261</v>
      </c>
      <c r="D31" s="69">
        <v>1098.3</v>
      </c>
      <c r="F31" s="105"/>
      <c r="G31" s="105"/>
    </row>
    <row r="32" spans="1:7" ht="76.5" customHeight="1">
      <c r="A32" s="21" t="s">
        <v>54</v>
      </c>
      <c r="B32" s="74" t="s">
        <v>52</v>
      </c>
      <c r="C32" s="75" t="s">
        <v>261</v>
      </c>
      <c r="D32" s="69">
        <v>162.7</v>
      </c>
      <c r="F32" s="105"/>
      <c r="G32" s="105"/>
    </row>
    <row r="33" spans="1:7" ht="76.5" customHeight="1">
      <c r="A33" s="21" t="s">
        <v>238</v>
      </c>
      <c r="B33" s="74" t="s">
        <v>52</v>
      </c>
      <c r="C33" s="75" t="s">
        <v>261</v>
      </c>
      <c r="D33" s="69">
        <v>561.1</v>
      </c>
      <c r="F33" s="105"/>
      <c r="G33" s="105"/>
    </row>
    <row r="34" spans="1:7" ht="75.75" customHeight="1">
      <c r="A34" s="21" t="s">
        <v>55</v>
      </c>
      <c r="B34" s="74" t="s">
        <v>52</v>
      </c>
      <c r="C34" s="75" t="s">
        <v>261</v>
      </c>
      <c r="D34" s="69">
        <v>126.2</v>
      </c>
      <c r="F34" s="105"/>
      <c r="G34" s="105"/>
    </row>
    <row r="35" spans="1:7" ht="60.75" thickBot="1">
      <c r="A35" s="13" t="s">
        <v>55</v>
      </c>
      <c r="B35" s="157" t="s">
        <v>56</v>
      </c>
      <c r="C35" s="75" t="s">
        <v>130</v>
      </c>
      <c r="D35" s="65">
        <v>24.2</v>
      </c>
      <c r="F35" s="105"/>
      <c r="G35" s="105"/>
    </row>
    <row r="36" spans="1:8" ht="20.25" customHeight="1" thickBot="1">
      <c r="A36" s="78" t="s">
        <v>33</v>
      </c>
      <c r="B36" s="5" t="s">
        <v>57</v>
      </c>
      <c r="C36" s="84" t="s">
        <v>58</v>
      </c>
      <c r="D36" s="60">
        <f>D37</f>
        <v>29367.299999999996</v>
      </c>
      <c r="F36" s="105"/>
      <c r="G36" s="105"/>
      <c r="H36" s="105"/>
    </row>
    <row r="37" spans="1:7" ht="32.25" customHeight="1" thickBot="1">
      <c r="A37" s="6" t="s">
        <v>33</v>
      </c>
      <c r="B37" s="83" t="s">
        <v>59</v>
      </c>
      <c r="C37" s="82" t="s">
        <v>60</v>
      </c>
      <c r="D37" s="62">
        <f>D38</f>
        <v>29367.299999999996</v>
      </c>
      <c r="G37" s="105"/>
    </row>
    <row r="38" spans="1:6" ht="25.5">
      <c r="A38" s="21" t="s">
        <v>33</v>
      </c>
      <c r="B38" s="58" t="s">
        <v>262</v>
      </c>
      <c r="C38" s="158" t="s">
        <v>271</v>
      </c>
      <c r="D38" s="71">
        <f>D39+D43</f>
        <v>29367.299999999996</v>
      </c>
      <c r="F38" s="105"/>
    </row>
    <row r="39" spans="1:7" ht="33.75">
      <c r="A39" s="22" t="s">
        <v>33</v>
      </c>
      <c r="B39" s="76" t="s">
        <v>280</v>
      </c>
      <c r="C39" s="77" t="s">
        <v>61</v>
      </c>
      <c r="D39" s="72">
        <f>D40</f>
        <v>4017.6</v>
      </c>
      <c r="F39" s="105"/>
      <c r="G39" s="105"/>
    </row>
    <row r="40" spans="1:6" ht="48.75" customHeight="1">
      <c r="A40" s="11" t="s">
        <v>44</v>
      </c>
      <c r="B40" s="19" t="s">
        <v>281</v>
      </c>
      <c r="C40" s="20" t="s">
        <v>181</v>
      </c>
      <c r="D40" s="70">
        <f>D41+D42</f>
        <v>4017.6</v>
      </c>
      <c r="F40" s="105"/>
    </row>
    <row r="41" spans="1:6" ht="59.25" customHeight="1">
      <c r="A41" s="11" t="s">
        <v>44</v>
      </c>
      <c r="B41" s="19" t="s">
        <v>264</v>
      </c>
      <c r="C41" s="20" t="s">
        <v>62</v>
      </c>
      <c r="D41" s="70">
        <v>4010.4</v>
      </c>
      <c r="F41" s="105"/>
    </row>
    <row r="42" spans="1:4" ht="82.5" customHeight="1">
      <c r="A42" s="11" t="s">
        <v>44</v>
      </c>
      <c r="B42" s="19" t="s">
        <v>265</v>
      </c>
      <c r="C42" s="20" t="s">
        <v>63</v>
      </c>
      <c r="D42" s="70">
        <v>7.2</v>
      </c>
    </row>
    <row r="43" spans="1:7" ht="45">
      <c r="A43" s="22" t="s">
        <v>33</v>
      </c>
      <c r="B43" s="76" t="s">
        <v>282</v>
      </c>
      <c r="C43" s="77" t="s">
        <v>266</v>
      </c>
      <c r="D43" s="72">
        <f>D44</f>
        <v>25349.699999999997</v>
      </c>
      <c r="G43" s="105"/>
    </row>
    <row r="44" spans="1:4" ht="56.25">
      <c r="A44" s="11" t="s">
        <v>44</v>
      </c>
      <c r="B44" s="19" t="s">
        <v>283</v>
      </c>
      <c r="C44" s="20" t="s">
        <v>182</v>
      </c>
      <c r="D44" s="70">
        <f>D45+D46</f>
        <v>25349.699999999997</v>
      </c>
    </row>
    <row r="45" spans="1:4" ht="33.75">
      <c r="A45" s="11" t="s">
        <v>44</v>
      </c>
      <c r="B45" s="19" t="s">
        <v>268</v>
      </c>
      <c r="C45" s="20" t="s">
        <v>64</v>
      </c>
      <c r="D45" s="70">
        <v>16938.6</v>
      </c>
    </row>
    <row r="46" spans="1:4" ht="34.5" thickBot="1">
      <c r="A46" s="11" t="s">
        <v>44</v>
      </c>
      <c r="B46" s="19" t="s">
        <v>269</v>
      </c>
      <c r="C46" s="20" t="s">
        <v>106</v>
      </c>
      <c r="D46" s="70">
        <v>8411.1</v>
      </c>
    </row>
    <row r="47" spans="1:7" ht="15" thickBot="1">
      <c r="A47" s="85"/>
      <c r="B47" s="86"/>
      <c r="C47" s="81" t="s">
        <v>65</v>
      </c>
      <c r="D47" s="73">
        <f>D8+D36</f>
        <v>113956</v>
      </c>
      <c r="F47" s="105"/>
      <c r="G47" s="105"/>
    </row>
  </sheetData>
  <sheetProtection/>
  <mergeCells count="4">
    <mergeCell ref="C1:D1"/>
    <mergeCell ref="C3:D3"/>
    <mergeCell ref="A4:D4"/>
    <mergeCell ref="A5:D5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4.375" style="0" customWidth="1"/>
    <col min="5" max="5" width="8.00390625" style="0" customWidth="1"/>
    <col min="6" max="6" width="13.75390625" style="0" customWidth="1"/>
    <col min="7" max="7" width="11.625" style="0" customWidth="1"/>
  </cols>
  <sheetData>
    <row r="1" spans="1:6" ht="12.75">
      <c r="A1" s="23"/>
      <c r="B1" s="23"/>
      <c r="C1" s="187" t="s">
        <v>284</v>
      </c>
      <c r="D1" s="187"/>
      <c r="E1" s="187"/>
      <c r="F1" s="187"/>
    </row>
    <row r="2" spans="1:6" ht="12.75" customHeight="1">
      <c r="A2" s="23"/>
      <c r="B2" s="189" t="s">
        <v>285</v>
      </c>
      <c r="C2" s="189"/>
      <c r="D2" s="189"/>
      <c r="E2" s="189"/>
      <c r="F2" s="189"/>
    </row>
    <row r="3" spans="1:6" ht="12.75">
      <c r="A3" s="23"/>
      <c r="B3" s="189"/>
      <c r="C3" s="189"/>
      <c r="D3" s="189"/>
      <c r="E3" s="189"/>
      <c r="F3" s="189"/>
    </row>
    <row r="4" spans="1:6" ht="26.25" customHeight="1">
      <c r="A4" s="23"/>
      <c r="B4" s="189"/>
      <c r="C4" s="189"/>
      <c r="D4" s="189"/>
      <c r="E4" s="189"/>
      <c r="F4" s="189"/>
    </row>
    <row r="5" spans="1:6" ht="31.5" customHeight="1" thickBot="1">
      <c r="A5" s="188" t="s">
        <v>286</v>
      </c>
      <c r="B5" s="188"/>
      <c r="C5" s="188"/>
      <c r="D5" s="188"/>
      <c r="E5" s="188"/>
      <c r="F5" s="188"/>
    </row>
    <row r="6" spans="1:6" ht="54.75" customHeight="1" thickBot="1">
      <c r="A6" s="144" t="s">
        <v>0</v>
      </c>
      <c r="B6" s="27" t="s">
        <v>66</v>
      </c>
      <c r="C6" s="27" t="s">
        <v>153</v>
      </c>
      <c r="D6" s="27" t="s">
        <v>67</v>
      </c>
      <c r="E6" s="27" t="s">
        <v>161</v>
      </c>
      <c r="F6" s="87" t="s">
        <v>1</v>
      </c>
    </row>
    <row r="7" spans="1:6" ht="51.75" customHeight="1" thickBot="1">
      <c r="A7" s="155" t="s">
        <v>289</v>
      </c>
      <c r="B7" s="2" t="s">
        <v>287</v>
      </c>
      <c r="C7" s="27"/>
      <c r="D7" s="27"/>
      <c r="E7" s="27"/>
      <c r="F7" s="28">
        <f>F8</f>
        <v>9850</v>
      </c>
    </row>
    <row r="8" spans="1:6" ht="24.75" customHeight="1">
      <c r="A8" s="156" t="s">
        <v>162</v>
      </c>
      <c r="B8" s="33" t="s">
        <v>287</v>
      </c>
      <c r="C8" s="33" t="s">
        <v>3</v>
      </c>
      <c r="D8" s="33"/>
      <c r="E8" s="33"/>
      <c r="F8" s="126">
        <f>F9</f>
        <v>9850</v>
      </c>
    </row>
    <row r="9" spans="1:6" ht="28.5" customHeight="1">
      <c r="A9" s="136" t="s">
        <v>290</v>
      </c>
      <c r="B9" s="33" t="s">
        <v>287</v>
      </c>
      <c r="C9" s="33" t="s">
        <v>288</v>
      </c>
      <c r="D9" s="33"/>
      <c r="E9" s="33"/>
      <c r="F9" s="104">
        <f>F10</f>
        <v>9850</v>
      </c>
    </row>
    <row r="10" spans="1:6" ht="42.75" customHeight="1">
      <c r="A10" s="136" t="s">
        <v>291</v>
      </c>
      <c r="B10" s="29" t="s">
        <v>287</v>
      </c>
      <c r="C10" s="29" t="s">
        <v>288</v>
      </c>
      <c r="D10" s="29" t="s">
        <v>312</v>
      </c>
      <c r="E10" s="29"/>
      <c r="F10" s="31">
        <f>F11</f>
        <v>9850</v>
      </c>
    </row>
    <row r="11" spans="1:6" ht="47.25" customHeight="1" thickBot="1">
      <c r="A11" s="137" t="s">
        <v>190</v>
      </c>
      <c r="B11" s="29" t="s">
        <v>287</v>
      </c>
      <c r="C11" s="29" t="s">
        <v>288</v>
      </c>
      <c r="D11" s="29" t="s">
        <v>312</v>
      </c>
      <c r="E11" s="29" t="s">
        <v>154</v>
      </c>
      <c r="F11" s="30">
        <v>9850</v>
      </c>
    </row>
    <row r="12" spans="1:6" ht="51.75" customHeight="1" thickBot="1">
      <c r="A12" s="155" t="s">
        <v>68</v>
      </c>
      <c r="B12" s="2" t="s">
        <v>69</v>
      </c>
      <c r="C12" s="27"/>
      <c r="D12" s="27"/>
      <c r="E12" s="27"/>
      <c r="F12" s="28">
        <f>F13</f>
        <v>7003.6</v>
      </c>
    </row>
    <row r="13" spans="1:8" ht="24.75" customHeight="1">
      <c r="A13" s="156" t="s">
        <v>162</v>
      </c>
      <c r="B13" s="33" t="s">
        <v>69</v>
      </c>
      <c r="C13" s="33" t="s">
        <v>3</v>
      </c>
      <c r="D13" s="33"/>
      <c r="E13" s="33"/>
      <c r="F13" s="126">
        <f>F14+F17+F24</f>
        <v>7003.6</v>
      </c>
      <c r="H13" s="105"/>
    </row>
    <row r="14" spans="1:6" ht="57.75" customHeight="1">
      <c r="A14" s="156" t="s">
        <v>4</v>
      </c>
      <c r="B14" s="33" t="s">
        <v>69</v>
      </c>
      <c r="C14" s="33" t="s">
        <v>70</v>
      </c>
      <c r="D14" s="33"/>
      <c r="E14" s="33"/>
      <c r="F14" s="104">
        <f>F15</f>
        <v>1224.9</v>
      </c>
    </row>
    <row r="15" spans="1:6" ht="30" customHeight="1">
      <c r="A15" s="134" t="s">
        <v>71</v>
      </c>
      <c r="B15" s="29" t="s">
        <v>69</v>
      </c>
      <c r="C15" s="29" t="s">
        <v>5</v>
      </c>
      <c r="D15" s="29" t="s">
        <v>192</v>
      </c>
      <c r="E15" s="29"/>
      <c r="F15" s="31">
        <f>F16</f>
        <v>1224.9</v>
      </c>
    </row>
    <row r="16" spans="1:6" ht="94.5" customHeight="1">
      <c r="A16" s="134" t="s">
        <v>156</v>
      </c>
      <c r="B16" s="29" t="s">
        <v>69</v>
      </c>
      <c r="C16" s="29" t="s">
        <v>5</v>
      </c>
      <c r="D16" s="29" t="s">
        <v>192</v>
      </c>
      <c r="E16" s="29" t="s">
        <v>155</v>
      </c>
      <c r="F16" s="30">
        <v>1224.9</v>
      </c>
    </row>
    <row r="17" spans="1:8" ht="74.25" customHeight="1">
      <c r="A17" s="156" t="s">
        <v>103</v>
      </c>
      <c r="B17" s="29" t="s">
        <v>69</v>
      </c>
      <c r="C17" s="29" t="s">
        <v>6</v>
      </c>
      <c r="D17" s="29"/>
      <c r="E17" s="29"/>
      <c r="F17" s="104">
        <f>F18+F20</f>
        <v>5694.7</v>
      </c>
      <c r="H17" s="105"/>
    </row>
    <row r="18" spans="1:6" ht="74.25" customHeight="1">
      <c r="A18" s="134" t="s">
        <v>118</v>
      </c>
      <c r="B18" s="29" t="s">
        <v>69</v>
      </c>
      <c r="C18" s="29" t="s">
        <v>6</v>
      </c>
      <c r="D18" s="29" t="s">
        <v>191</v>
      </c>
      <c r="E18" s="29"/>
      <c r="F18" s="31">
        <f>F19</f>
        <v>245.7</v>
      </c>
    </row>
    <row r="19" spans="1:6" ht="95.25" customHeight="1">
      <c r="A19" s="134" t="s">
        <v>156</v>
      </c>
      <c r="B19" s="29" t="s">
        <v>69</v>
      </c>
      <c r="C19" s="29" t="s">
        <v>6</v>
      </c>
      <c r="D19" s="29" t="s">
        <v>191</v>
      </c>
      <c r="E19" s="29" t="s">
        <v>155</v>
      </c>
      <c r="F19" s="30">
        <v>245.7</v>
      </c>
    </row>
    <row r="20" spans="1:6" ht="31.5" customHeight="1">
      <c r="A20" s="136" t="s">
        <v>7</v>
      </c>
      <c r="B20" s="29" t="s">
        <v>69</v>
      </c>
      <c r="C20" s="29" t="s">
        <v>6</v>
      </c>
      <c r="D20" s="29" t="s">
        <v>193</v>
      </c>
      <c r="E20" s="29"/>
      <c r="F20" s="31">
        <f>F21+F22+F23</f>
        <v>5449</v>
      </c>
    </row>
    <row r="21" spans="1:6" ht="94.5" customHeight="1">
      <c r="A21" s="134" t="s">
        <v>156</v>
      </c>
      <c r="B21" s="122" t="s">
        <v>69</v>
      </c>
      <c r="C21" s="122" t="s">
        <v>6</v>
      </c>
      <c r="D21" s="29" t="s">
        <v>193</v>
      </c>
      <c r="E21" s="122" t="s">
        <v>155</v>
      </c>
      <c r="F21" s="89">
        <v>3288.7</v>
      </c>
    </row>
    <row r="22" spans="1:6" ht="41.25" customHeight="1">
      <c r="A22" s="137" t="s">
        <v>190</v>
      </c>
      <c r="B22" s="122" t="s">
        <v>69</v>
      </c>
      <c r="C22" s="122" t="s">
        <v>6</v>
      </c>
      <c r="D22" s="29" t="s">
        <v>193</v>
      </c>
      <c r="E22" s="122" t="s">
        <v>154</v>
      </c>
      <c r="F22" s="89">
        <v>1960.7</v>
      </c>
    </row>
    <row r="23" spans="1:6" ht="25.5" customHeight="1">
      <c r="A23" s="147" t="s">
        <v>160</v>
      </c>
      <c r="B23" s="122" t="s">
        <v>69</v>
      </c>
      <c r="C23" s="122" t="s">
        <v>6</v>
      </c>
      <c r="D23" s="29" t="s">
        <v>193</v>
      </c>
      <c r="E23" s="122" t="s">
        <v>159</v>
      </c>
      <c r="F23" s="89">
        <v>199.6</v>
      </c>
    </row>
    <row r="24" spans="1:6" ht="25.5" customHeight="1">
      <c r="A24" s="136" t="s">
        <v>12</v>
      </c>
      <c r="B24" s="29" t="s">
        <v>69</v>
      </c>
      <c r="C24" s="29" t="s">
        <v>108</v>
      </c>
      <c r="D24" s="29"/>
      <c r="E24" s="29"/>
      <c r="F24" s="121">
        <f>F25</f>
        <v>84</v>
      </c>
    </row>
    <row r="25" spans="1:6" ht="69" customHeight="1">
      <c r="A25" s="134" t="s">
        <v>117</v>
      </c>
      <c r="B25" s="29" t="s">
        <v>69</v>
      </c>
      <c r="C25" s="29" t="s">
        <v>108</v>
      </c>
      <c r="D25" s="29" t="s">
        <v>241</v>
      </c>
      <c r="E25" s="29"/>
      <c r="F25" s="35">
        <f>F26</f>
        <v>84</v>
      </c>
    </row>
    <row r="26" spans="1:6" ht="19.5" customHeight="1" thickBot="1">
      <c r="A26" s="147" t="s">
        <v>160</v>
      </c>
      <c r="B26" s="29" t="s">
        <v>69</v>
      </c>
      <c r="C26" s="29" t="s">
        <v>108</v>
      </c>
      <c r="D26" s="29" t="s">
        <v>241</v>
      </c>
      <c r="E26" s="29" t="s">
        <v>159</v>
      </c>
      <c r="F26" s="36">
        <v>84</v>
      </c>
    </row>
    <row r="27" spans="1:6" ht="44.25" customHeight="1" thickBot="1">
      <c r="A27" s="155" t="s">
        <v>72</v>
      </c>
      <c r="B27" s="2" t="s">
        <v>44</v>
      </c>
      <c r="C27" s="27"/>
      <c r="D27" s="27"/>
      <c r="E27" s="27"/>
      <c r="F27" s="28">
        <f>F28+F59+F63+F67+F74+F78+F97+F103+F112+F116</f>
        <v>99602.40000000001</v>
      </c>
    </row>
    <row r="28" spans="1:10" ht="25.5" customHeight="1">
      <c r="A28" s="156" t="s">
        <v>162</v>
      </c>
      <c r="B28" s="29" t="s">
        <v>44</v>
      </c>
      <c r="C28" s="29" t="s">
        <v>3</v>
      </c>
      <c r="D28" s="29"/>
      <c r="E28" s="29"/>
      <c r="F28" s="125">
        <f>F29+F39+F42</f>
        <v>20217.100000000002</v>
      </c>
      <c r="J28" s="105"/>
    </row>
    <row r="29" spans="1:8" ht="82.5" customHeight="1">
      <c r="A29" s="156" t="s">
        <v>104</v>
      </c>
      <c r="B29" s="29" t="s">
        <v>44</v>
      </c>
      <c r="C29" s="29" t="s">
        <v>8</v>
      </c>
      <c r="D29" s="29"/>
      <c r="E29" s="29"/>
      <c r="F29" s="121">
        <f>F30+F37+F34</f>
        <v>19281.100000000002</v>
      </c>
      <c r="H29" s="105"/>
    </row>
    <row r="30" spans="1:6" ht="56.25" customHeight="1">
      <c r="A30" s="136" t="s">
        <v>9</v>
      </c>
      <c r="B30" s="29" t="s">
        <v>44</v>
      </c>
      <c r="C30" s="29" t="s">
        <v>8</v>
      </c>
      <c r="D30" s="29" t="s">
        <v>194</v>
      </c>
      <c r="E30" s="29"/>
      <c r="F30" s="31">
        <f>F31+F32+F33</f>
        <v>15263.5</v>
      </c>
    </row>
    <row r="31" spans="1:6" ht="96" customHeight="1">
      <c r="A31" s="134" t="s">
        <v>156</v>
      </c>
      <c r="B31" s="123" t="s">
        <v>44</v>
      </c>
      <c r="C31" s="123" t="s">
        <v>8</v>
      </c>
      <c r="D31" s="29" t="s">
        <v>194</v>
      </c>
      <c r="E31" s="123" t="s">
        <v>155</v>
      </c>
      <c r="F31" s="30">
        <v>14269.7</v>
      </c>
    </row>
    <row r="32" spans="1:6" ht="42.75" customHeight="1">
      <c r="A32" s="137" t="s">
        <v>190</v>
      </c>
      <c r="B32" s="122" t="s">
        <v>44</v>
      </c>
      <c r="C32" s="122" t="s">
        <v>8</v>
      </c>
      <c r="D32" s="29" t="s">
        <v>194</v>
      </c>
      <c r="E32" s="122" t="s">
        <v>154</v>
      </c>
      <c r="F32" s="89">
        <v>991.8</v>
      </c>
    </row>
    <row r="33" spans="1:6" ht="20.25" customHeight="1">
      <c r="A33" s="147" t="s">
        <v>160</v>
      </c>
      <c r="B33" s="122" t="s">
        <v>44</v>
      </c>
      <c r="C33" s="122" t="s">
        <v>8</v>
      </c>
      <c r="D33" s="29" t="s">
        <v>194</v>
      </c>
      <c r="E33" s="122" t="s">
        <v>159</v>
      </c>
      <c r="F33" s="89">
        <v>2</v>
      </c>
    </row>
    <row r="34" spans="1:6" ht="84" customHeight="1">
      <c r="A34" s="134" t="s">
        <v>218</v>
      </c>
      <c r="B34" s="29" t="s">
        <v>44</v>
      </c>
      <c r="C34" s="29" t="s">
        <v>8</v>
      </c>
      <c r="D34" s="29" t="s">
        <v>214</v>
      </c>
      <c r="E34" s="29"/>
      <c r="F34" s="31">
        <f>F35+F36</f>
        <v>4010.4</v>
      </c>
    </row>
    <row r="35" spans="1:6" ht="105" customHeight="1">
      <c r="A35" s="134" t="s">
        <v>156</v>
      </c>
      <c r="B35" s="122" t="s">
        <v>44</v>
      </c>
      <c r="C35" s="29" t="s">
        <v>8</v>
      </c>
      <c r="D35" s="29" t="s">
        <v>214</v>
      </c>
      <c r="E35" s="122" t="s">
        <v>155</v>
      </c>
      <c r="F35" s="89">
        <v>3681.4</v>
      </c>
    </row>
    <row r="36" spans="1:6" ht="47.25" customHeight="1">
      <c r="A36" s="137" t="s">
        <v>190</v>
      </c>
      <c r="B36" s="122" t="s">
        <v>44</v>
      </c>
      <c r="C36" s="29" t="s">
        <v>8</v>
      </c>
      <c r="D36" s="29" t="s">
        <v>214</v>
      </c>
      <c r="E36" s="122" t="s">
        <v>154</v>
      </c>
      <c r="F36" s="89">
        <v>329</v>
      </c>
    </row>
    <row r="37" spans="1:6" ht="80.25" customHeight="1">
      <c r="A37" s="134" t="s">
        <v>219</v>
      </c>
      <c r="B37" s="29" t="s">
        <v>44</v>
      </c>
      <c r="C37" s="29" t="s">
        <v>8</v>
      </c>
      <c r="D37" s="29" t="s">
        <v>215</v>
      </c>
      <c r="E37" s="29"/>
      <c r="F37" s="31">
        <f>F38</f>
        <v>7.2</v>
      </c>
    </row>
    <row r="38" spans="1:6" ht="51" customHeight="1">
      <c r="A38" s="137" t="s">
        <v>190</v>
      </c>
      <c r="B38" s="29" t="s">
        <v>44</v>
      </c>
      <c r="C38" s="29" t="s">
        <v>8</v>
      </c>
      <c r="D38" s="29" t="s">
        <v>215</v>
      </c>
      <c r="E38" s="29" t="s">
        <v>154</v>
      </c>
      <c r="F38" s="30">
        <v>7.2</v>
      </c>
    </row>
    <row r="39" spans="1:6" ht="18.75" customHeight="1">
      <c r="A39" s="136" t="s">
        <v>73</v>
      </c>
      <c r="B39" s="29" t="s">
        <v>44</v>
      </c>
      <c r="C39" s="29" t="s">
        <v>107</v>
      </c>
      <c r="D39" s="29"/>
      <c r="E39" s="29"/>
      <c r="F39" s="104">
        <f>F40</f>
        <v>20</v>
      </c>
    </row>
    <row r="40" spans="1:6" ht="15" customHeight="1">
      <c r="A40" s="136" t="s">
        <v>11</v>
      </c>
      <c r="B40" s="29" t="s">
        <v>44</v>
      </c>
      <c r="C40" s="29" t="s">
        <v>107</v>
      </c>
      <c r="D40" s="29" t="s">
        <v>195</v>
      </c>
      <c r="E40" s="29"/>
      <c r="F40" s="31">
        <f>F41</f>
        <v>20</v>
      </c>
    </row>
    <row r="41" spans="1:6" ht="21.75" customHeight="1">
      <c r="A41" s="147" t="s">
        <v>160</v>
      </c>
      <c r="B41" s="29" t="s">
        <v>44</v>
      </c>
      <c r="C41" s="29" t="s">
        <v>107</v>
      </c>
      <c r="D41" s="29" t="s">
        <v>195</v>
      </c>
      <c r="E41" s="29" t="s">
        <v>159</v>
      </c>
      <c r="F41" s="30">
        <v>20</v>
      </c>
    </row>
    <row r="42" spans="1:10" ht="26.25" customHeight="1">
      <c r="A42" s="136" t="s">
        <v>12</v>
      </c>
      <c r="B42" s="29" t="s">
        <v>44</v>
      </c>
      <c r="C42" s="29" t="s">
        <v>108</v>
      </c>
      <c r="D42" s="29"/>
      <c r="E42" s="29"/>
      <c r="F42" s="104">
        <f>F43+F45+F47+F49+F51+F53+F55+F57</f>
        <v>916</v>
      </c>
      <c r="J42" s="105"/>
    </row>
    <row r="43" spans="1:6" ht="54.75" customHeight="1">
      <c r="A43" s="140" t="s">
        <v>116</v>
      </c>
      <c r="B43" s="29" t="s">
        <v>44</v>
      </c>
      <c r="C43" s="29" t="s">
        <v>108</v>
      </c>
      <c r="D43" s="29" t="s">
        <v>242</v>
      </c>
      <c r="E43" s="120"/>
      <c r="F43" s="35">
        <f>F44</f>
        <v>394</v>
      </c>
    </row>
    <row r="44" spans="1:6" ht="39.75" customHeight="1">
      <c r="A44" s="137" t="s">
        <v>190</v>
      </c>
      <c r="B44" s="29" t="s">
        <v>44</v>
      </c>
      <c r="C44" s="29" t="s">
        <v>108</v>
      </c>
      <c r="D44" s="29" t="s">
        <v>242</v>
      </c>
      <c r="E44" s="120" t="s">
        <v>154</v>
      </c>
      <c r="F44" s="34">
        <v>394</v>
      </c>
    </row>
    <row r="45" spans="1:6" ht="15.75" customHeight="1">
      <c r="A45" s="140" t="s">
        <v>137</v>
      </c>
      <c r="B45" s="29" t="s">
        <v>44</v>
      </c>
      <c r="C45" s="29" t="s">
        <v>108</v>
      </c>
      <c r="D45" s="29" t="s">
        <v>243</v>
      </c>
      <c r="E45" s="29"/>
      <c r="F45" s="35">
        <f>F46</f>
        <v>290</v>
      </c>
    </row>
    <row r="46" spans="1:6" ht="48" customHeight="1">
      <c r="A46" s="137" t="s">
        <v>190</v>
      </c>
      <c r="B46" s="29" t="s">
        <v>44</v>
      </c>
      <c r="C46" s="29" t="s">
        <v>108</v>
      </c>
      <c r="D46" s="29" t="s">
        <v>243</v>
      </c>
      <c r="E46" s="29" t="s">
        <v>154</v>
      </c>
      <c r="F46" s="34">
        <v>290</v>
      </c>
    </row>
    <row r="47" spans="1:6" ht="198.75" customHeight="1">
      <c r="A47" s="154" t="s">
        <v>236</v>
      </c>
      <c r="B47" s="29" t="s">
        <v>44</v>
      </c>
      <c r="C47" s="29" t="s">
        <v>108</v>
      </c>
      <c r="D47" s="29" t="s">
        <v>237</v>
      </c>
      <c r="E47" s="29"/>
      <c r="F47" s="35">
        <f>F48</f>
        <v>50</v>
      </c>
    </row>
    <row r="48" spans="1:6" ht="47.25" customHeight="1">
      <c r="A48" s="137" t="s">
        <v>190</v>
      </c>
      <c r="B48" s="29" t="s">
        <v>44</v>
      </c>
      <c r="C48" s="29" t="s">
        <v>108</v>
      </c>
      <c r="D48" s="29" t="s">
        <v>237</v>
      </c>
      <c r="E48" s="29" t="s">
        <v>154</v>
      </c>
      <c r="F48" s="34">
        <v>50</v>
      </c>
    </row>
    <row r="49" spans="1:6" ht="53.25" customHeight="1">
      <c r="A49" s="136" t="s">
        <v>209</v>
      </c>
      <c r="B49" s="29" t="s">
        <v>44</v>
      </c>
      <c r="C49" s="29" t="s">
        <v>108</v>
      </c>
      <c r="D49" s="29" t="s">
        <v>196</v>
      </c>
      <c r="E49" s="29"/>
      <c r="F49" s="35">
        <f>F50</f>
        <v>50</v>
      </c>
    </row>
    <row r="50" spans="1:6" ht="47.25" customHeight="1">
      <c r="A50" s="137" t="s">
        <v>190</v>
      </c>
      <c r="B50" s="29" t="s">
        <v>44</v>
      </c>
      <c r="C50" s="29" t="s">
        <v>108</v>
      </c>
      <c r="D50" s="29" t="s">
        <v>196</v>
      </c>
      <c r="E50" s="29" t="s">
        <v>154</v>
      </c>
      <c r="F50" s="34">
        <v>50</v>
      </c>
    </row>
    <row r="51" spans="1:6" ht="79.5" customHeight="1">
      <c r="A51" s="136" t="s">
        <v>187</v>
      </c>
      <c r="B51" s="29" t="s">
        <v>44</v>
      </c>
      <c r="C51" s="29" t="s">
        <v>108</v>
      </c>
      <c r="D51" s="29" t="s">
        <v>207</v>
      </c>
      <c r="E51" s="29"/>
      <c r="F51" s="35">
        <f>F52</f>
        <v>50</v>
      </c>
    </row>
    <row r="52" spans="1:6" ht="46.5" customHeight="1">
      <c r="A52" s="137" t="s">
        <v>190</v>
      </c>
      <c r="B52" s="29" t="s">
        <v>44</v>
      </c>
      <c r="C52" s="29" t="s">
        <v>108</v>
      </c>
      <c r="D52" s="29" t="s">
        <v>207</v>
      </c>
      <c r="E52" s="29" t="s">
        <v>154</v>
      </c>
      <c r="F52" s="34">
        <v>50</v>
      </c>
    </row>
    <row r="53" spans="1:6" ht="120" customHeight="1">
      <c r="A53" s="136" t="s">
        <v>188</v>
      </c>
      <c r="B53" s="29" t="s">
        <v>44</v>
      </c>
      <c r="C53" s="29" t="s">
        <v>108</v>
      </c>
      <c r="D53" s="29" t="s">
        <v>208</v>
      </c>
      <c r="E53" s="29"/>
      <c r="F53" s="35">
        <f>F54</f>
        <v>30</v>
      </c>
    </row>
    <row r="54" spans="1:6" ht="40.5" customHeight="1">
      <c r="A54" s="137" t="s">
        <v>190</v>
      </c>
      <c r="B54" s="29" t="s">
        <v>44</v>
      </c>
      <c r="C54" s="29" t="s">
        <v>108</v>
      </c>
      <c r="D54" s="29" t="s">
        <v>208</v>
      </c>
      <c r="E54" s="29" t="s">
        <v>154</v>
      </c>
      <c r="F54" s="34">
        <v>30</v>
      </c>
    </row>
    <row r="55" spans="1:6" ht="96" customHeight="1">
      <c r="A55" s="141" t="s">
        <v>210</v>
      </c>
      <c r="B55" s="123" t="s">
        <v>44</v>
      </c>
      <c r="C55" s="123" t="s">
        <v>108</v>
      </c>
      <c r="D55" s="123" t="s">
        <v>211</v>
      </c>
      <c r="E55" s="123"/>
      <c r="F55" s="35">
        <f>F56</f>
        <v>37</v>
      </c>
    </row>
    <row r="56" spans="1:6" ht="40.5" customHeight="1">
      <c r="A56" s="137" t="s">
        <v>190</v>
      </c>
      <c r="B56" s="123" t="s">
        <v>44</v>
      </c>
      <c r="C56" s="123" t="s">
        <v>108</v>
      </c>
      <c r="D56" s="123" t="s">
        <v>211</v>
      </c>
      <c r="E56" s="123" t="s">
        <v>154</v>
      </c>
      <c r="F56" s="34">
        <v>37</v>
      </c>
    </row>
    <row r="57" spans="1:6" ht="111" customHeight="1">
      <c r="A57" s="142" t="s">
        <v>233</v>
      </c>
      <c r="B57" s="123" t="s">
        <v>44</v>
      </c>
      <c r="C57" s="123" t="s">
        <v>108</v>
      </c>
      <c r="D57" s="123" t="s">
        <v>212</v>
      </c>
      <c r="E57" s="123"/>
      <c r="F57" s="35">
        <f>F58</f>
        <v>15</v>
      </c>
    </row>
    <row r="58" spans="1:6" ht="40.5" customHeight="1">
      <c r="A58" s="137" t="s">
        <v>190</v>
      </c>
      <c r="B58" s="123" t="s">
        <v>44</v>
      </c>
      <c r="C58" s="123" t="s">
        <v>108</v>
      </c>
      <c r="D58" s="123" t="s">
        <v>212</v>
      </c>
      <c r="E58" s="123" t="s">
        <v>154</v>
      </c>
      <c r="F58" s="34">
        <v>15</v>
      </c>
    </row>
    <row r="59" spans="1:6" ht="36" customHeight="1">
      <c r="A59" s="134" t="s">
        <v>163</v>
      </c>
      <c r="B59" s="29" t="s">
        <v>44</v>
      </c>
      <c r="C59" s="29" t="s">
        <v>14</v>
      </c>
      <c r="D59" s="29"/>
      <c r="E59" s="29"/>
      <c r="F59" s="126">
        <f>F60</f>
        <v>150</v>
      </c>
    </row>
    <row r="60" spans="1:6" ht="61.5" customHeight="1">
      <c r="A60" s="134" t="s">
        <v>105</v>
      </c>
      <c r="B60" s="29" t="s">
        <v>44</v>
      </c>
      <c r="C60" s="29" t="s">
        <v>15</v>
      </c>
      <c r="D60" s="29"/>
      <c r="E60" s="29"/>
      <c r="F60" s="104">
        <f>F61</f>
        <v>150</v>
      </c>
    </row>
    <row r="61" spans="1:6" ht="54.75" customHeight="1">
      <c r="A61" s="141" t="s">
        <v>213</v>
      </c>
      <c r="B61" s="29" t="s">
        <v>44</v>
      </c>
      <c r="C61" s="29" t="s">
        <v>15</v>
      </c>
      <c r="D61" s="29" t="s">
        <v>197</v>
      </c>
      <c r="E61" s="29"/>
      <c r="F61" s="31">
        <f>F62</f>
        <v>150</v>
      </c>
    </row>
    <row r="62" spans="1:6" ht="40.5" customHeight="1">
      <c r="A62" s="137" t="s">
        <v>190</v>
      </c>
      <c r="B62" s="29" t="s">
        <v>44</v>
      </c>
      <c r="C62" s="29" t="s">
        <v>15</v>
      </c>
      <c r="D62" s="29" t="s">
        <v>197</v>
      </c>
      <c r="E62" s="29" t="s">
        <v>154</v>
      </c>
      <c r="F62" s="30">
        <v>150</v>
      </c>
    </row>
    <row r="63" spans="1:6" ht="18" customHeight="1">
      <c r="A63" s="134" t="s">
        <v>164</v>
      </c>
      <c r="B63" s="29" t="s">
        <v>44</v>
      </c>
      <c r="C63" s="29" t="s">
        <v>142</v>
      </c>
      <c r="D63" s="29"/>
      <c r="E63" s="29"/>
      <c r="F63" s="125">
        <f>F64</f>
        <v>425</v>
      </c>
    </row>
    <row r="64" spans="1:6" ht="18.75" customHeight="1">
      <c r="A64" s="134" t="s">
        <v>138</v>
      </c>
      <c r="B64" s="29" t="s">
        <v>44</v>
      </c>
      <c r="C64" s="29" t="s">
        <v>139</v>
      </c>
      <c r="D64" s="29"/>
      <c r="E64" s="29"/>
      <c r="F64" s="121">
        <f>F65</f>
        <v>425</v>
      </c>
    </row>
    <row r="65" spans="1:6" ht="120.75" customHeight="1">
      <c r="A65" s="143" t="s">
        <v>140</v>
      </c>
      <c r="B65" s="29" t="s">
        <v>44</v>
      </c>
      <c r="C65" s="29" t="s">
        <v>139</v>
      </c>
      <c r="D65" s="29" t="s">
        <v>198</v>
      </c>
      <c r="E65" s="29"/>
      <c r="F65" s="31">
        <f>F66</f>
        <v>425</v>
      </c>
    </row>
    <row r="66" spans="1:6" ht="43.5" customHeight="1">
      <c r="A66" s="137" t="s">
        <v>190</v>
      </c>
      <c r="B66" s="29" t="s">
        <v>44</v>
      </c>
      <c r="C66" s="29" t="s">
        <v>139</v>
      </c>
      <c r="D66" s="29" t="s">
        <v>198</v>
      </c>
      <c r="E66" s="29" t="s">
        <v>154</v>
      </c>
      <c r="F66" s="36">
        <v>425</v>
      </c>
    </row>
    <row r="67" spans="1:6" ht="18" customHeight="1">
      <c r="A67" s="134" t="s">
        <v>165</v>
      </c>
      <c r="B67" s="29" t="s">
        <v>44</v>
      </c>
      <c r="C67" s="29" t="s">
        <v>17</v>
      </c>
      <c r="D67" s="29"/>
      <c r="E67" s="29"/>
      <c r="F67" s="126">
        <f>F68</f>
        <v>32448.5</v>
      </c>
    </row>
    <row r="68" spans="1:6" ht="21" customHeight="1">
      <c r="A68" s="134" t="s">
        <v>18</v>
      </c>
      <c r="B68" s="29" t="s">
        <v>44</v>
      </c>
      <c r="C68" s="29" t="s">
        <v>19</v>
      </c>
      <c r="D68" s="29"/>
      <c r="E68" s="29"/>
      <c r="F68" s="104">
        <f>F69+F72</f>
        <v>32448.5</v>
      </c>
    </row>
    <row r="69" spans="1:6" ht="69" customHeight="1">
      <c r="A69" s="134" t="s">
        <v>311</v>
      </c>
      <c r="B69" s="29" t="s">
        <v>44</v>
      </c>
      <c r="C69" s="29" t="s">
        <v>19</v>
      </c>
      <c r="D69" s="29" t="s">
        <v>199</v>
      </c>
      <c r="E69" s="29"/>
      <c r="F69" s="31">
        <f>F70+F71</f>
        <v>23138.5</v>
      </c>
    </row>
    <row r="70" spans="1:10" ht="40.5" customHeight="1">
      <c r="A70" s="137" t="s">
        <v>190</v>
      </c>
      <c r="B70" s="29" t="s">
        <v>44</v>
      </c>
      <c r="C70" s="29" t="s">
        <v>19</v>
      </c>
      <c r="D70" s="29" t="s">
        <v>199</v>
      </c>
      <c r="E70" s="29" t="s">
        <v>154</v>
      </c>
      <c r="F70" s="30">
        <v>22938.5</v>
      </c>
      <c r="I70" s="105"/>
      <c r="J70" s="105"/>
    </row>
    <row r="71" spans="1:6" ht="25.5" customHeight="1">
      <c r="A71" s="137" t="s">
        <v>160</v>
      </c>
      <c r="B71" s="29" t="s">
        <v>44</v>
      </c>
      <c r="C71" s="29" t="s">
        <v>19</v>
      </c>
      <c r="D71" s="29" t="s">
        <v>199</v>
      </c>
      <c r="E71" s="29" t="s">
        <v>159</v>
      </c>
      <c r="F71" s="30">
        <v>200</v>
      </c>
    </row>
    <row r="72" spans="1:6" ht="65.25" customHeight="1">
      <c r="A72" s="180" t="s">
        <v>310</v>
      </c>
      <c r="B72" s="29" t="s">
        <v>44</v>
      </c>
      <c r="C72" s="29" t="s">
        <v>19</v>
      </c>
      <c r="D72" s="29">
        <v>7930000151</v>
      </c>
      <c r="E72" s="29"/>
      <c r="F72" s="31">
        <f>F73</f>
        <v>9310</v>
      </c>
    </row>
    <row r="73" spans="1:6" ht="40.5" customHeight="1">
      <c r="A73" s="137" t="s">
        <v>190</v>
      </c>
      <c r="B73" s="29" t="s">
        <v>44</v>
      </c>
      <c r="C73" s="29" t="s">
        <v>19</v>
      </c>
      <c r="D73" s="29">
        <v>7930000151</v>
      </c>
      <c r="E73" s="29" t="s">
        <v>154</v>
      </c>
      <c r="F73" s="30">
        <v>9310</v>
      </c>
    </row>
    <row r="74" spans="1:6" ht="18.75" customHeight="1">
      <c r="A74" s="134" t="s">
        <v>166</v>
      </c>
      <c r="B74" s="29" t="s">
        <v>44</v>
      </c>
      <c r="C74" s="29" t="s">
        <v>152</v>
      </c>
      <c r="D74" s="29"/>
      <c r="E74" s="29"/>
      <c r="F74" s="126">
        <f>F75</f>
        <v>200</v>
      </c>
    </row>
    <row r="75" spans="1:6" ht="35.25" customHeight="1">
      <c r="A75" s="134" t="s">
        <v>150</v>
      </c>
      <c r="B75" s="29" t="s">
        <v>44</v>
      </c>
      <c r="C75" s="29" t="s">
        <v>149</v>
      </c>
      <c r="D75" s="29"/>
      <c r="E75" s="29"/>
      <c r="F75" s="104">
        <f>F76</f>
        <v>200</v>
      </c>
    </row>
    <row r="76" spans="1:6" ht="86.25" customHeight="1">
      <c r="A76" s="134" t="s">
        <v>307</v>
      </c>
      <c r="B76" s="29" t="s">
        <v>44</v>
      </c>
      <c r="C76" s="29" t="s">
        <v>149</v>
      </c>
      <c r="D76" s="29" t="s">
        <v>200</v>
      </c>
      <c r="E76" s="29"/>
      <c r="F76" s="31">
        <f>F77</f>
        <v>200</v>
      </c>
    </row>
    <row r="77" spans="1:6" ht="45.75" customHeight="1">
      <c r="A77" s="137" t="s">
        <v>190</v>
      </c>
      <c r="B77" s="29" t="s">
        <v>44</v>
      </c>
      <c r="C77" s="29" t="s">
        <v>149</v>
      </c>
      <c r="D77" s="29" t="s">
        <v>200</v>
      </c>
      <c r="E77" s="29" t="s">
        <v>154</v>
      </c>
      <c r="F77" s="30">
        <v>200</v>
      </c>
    </row>
    <row r="78" spans="1:10" ht="18.75" customHeight="1">
      <c r="A78" s="136" t="s">
        <v>167</v>
      </c>
      <c r="B78" s="29" t="s">
        <v>44</v>
      </c>
      <c r="C78" s="29" t="s">
        <v>21</v>
      </c>
      <c r="D78" s="29"/>
      <c r="E78" s="29"/>
      <c r="F78" s="125">
        <f>F79+F82</f>
        <v>2974.1</v>
      </c>
      <c r="J78" s="105"/>
    </row>
    <row r="79" spans="1:6" ht="42.75" customHeight="1">
      <c r="A79" s="136" t="s">
        <v>146</v>
      </c>
      <c r="B79" s="29" t="s">
        <v>44</v>
      </c>
      <c r="C79" s="29" t="s">
        <v>147</v>
      </c>
      <c r="D79" s="29"/>
      <c r="E79" s="29"/>
      <c r="F79" s="121">
        <f>F80</f>
        <v>76.1</v>
      </c>
    </row>
    <row r="80" spans="1:6" ht="120.75" customHeight="1">
      <c r="A80" s="140" t="s">
        <v>148</v>
      </c>
      <c r="B80" s="29" t="s">
        <v>44</v>
      </c>
      <c r="C80" s="29" t="s">
        <v>147</v>
      </c>
      <c r="D80" s="29" t="s">
        <v>201</v>
      </c>
      <c r="E80" s="29"/>
      <c r="F80" s="35">
        <f>F81</f>
        <v>76.1</v>
      </c>
    </row>
    <row r="81" spans="1:6" ht="38.25" customHeight="1">
      <c r="A81" s="137" t="s">
        <v>190</v>
      </c>
      <c r="B81" s="29" t="s">
        <v>44</v>
      </c>
      <c r="C81" s="29" t="s">
        <v>147</v>
      </c>
      <c r="D81" s="29" t="s">
        <v>201</v>
      </c>
      <c r="E81" s="29" t="s">
        <v>154</v>
      </c>
      <c r="F81" s="34">
        <v>76.1</v>
      </c>
    </row>
    <row r="82" spans="1:10" ht="31.5" customHeight="1">
      <c r="A82" s="136" t="s">
        <v>239</v>
      </c>
      <c r="B82" s="29" t="s">
        <v>44</v>
      </c>
      <c r="C82" s="29" t="s">
        <v>240</v>
      </c>
      <c r="D82" s="29"/>
      <c r="E82" s="29"/>
      <c r="F82" s="104">
        <f>F83+F85+F87+F89+F91+F93+F95</f>
        <v>2898</v>
      </c>
      <c r="J82" s="105"/>
    </row>
    <row r="83" spans="1:6" ht="65.25" customHeight="1">
      <c r="A83" s="136" t="s">
        <v>274</v>
      </c>
      <c r="B83" s="29" t="s">
        <v>44</v>
      </c>
      <c r="C83" s="29" t="s">
        <v>240</v>
      </c>
      <c r="D83" s="29" t="s">
        <v>202</v>
      </c>
      <c r="E83" s="29"/>
      <c r="F83" s="35">
        <f>F84</f>
        <v>1310</v>
      </c>
    </row>
    <row r="84" spans="1:6" ht="45.75" customHeight="1">
      <c r="A84" s="137" t="s">
        <v>190</v>
      </c>
      <c r="B84" s="29" t="s">
        <v>44</v>
      </c>
      <c r="C84" s="29" t="s">
        <v>240</v>
      </c>
      <c r="D84" s="29" t="s">
        <v>202</v>
      </c>
      <c r="E84" s="29" t="s">
        <v>154</v>
      </c>
      <c r="F84" s="34">
        <v>1310</v>
      </c>
    </row>
    <row r="85" spans="1:6" ht="194.25" customHeight="1">
      <c r="A85" s="154" t="s">
        <v>236</v>
      </c>
      <c r="B85" s="29" t="s">
        <v>44</v>
      </c>
      <c r="C85" s="29" t="s">
        <v>240</v>
      </c>
      <c r="D85" s="29" t="s">
        <v>237</v>
      </c>
      <c r="E85" s="29"/>
      <c r="F85" s="35">
        <f>F86</f>
        <v>515</v>
      </c>
    </row>
    <row r="86" spans="1:6" ht="39.75" customHeight="1">
      <c r="A86" s="137" t="s">
        <v>190</v>
      </c>
      <c r="B86" s="29" t="s">
        <v>44</v>
      </c>
      <c r="C86" s="29" t="s">
        <v>240</v>
      </c>
      <c r="D86" s="29" t="s">
        <v>237</v>
      </c>
      <c r="E86" s="29" t="s">
        <v>154</v>
      </c>
      <c r="F86" s="34">
        <v>515</v>
      </c>
    </row>
    <row r="87" spans="1:6" ht="53.25" customHeight="1">
      <c r="A87" s="136" t="s">
        <v>209</v>
      </c>
      <c r="B87" s="29" t="s">
        <v>44</v>
      </c>
      <c r="C87" s="29" t="s">
        <v>240</v>
      </c>
      <c r="D87" s="29" t="s">
        <v>196</v>
      </c>
      <c r="E87" s="29"/>
      <c r="F87" s="35">
        <f>F88</f>
        <v>82</v>
      </c>
    </row>
    <row r="88" spans="1:6" ht="39.75" customHeight="1">
      <c r="A88" s="137" t="s">
        <v>190</v>
      </c>
      <c r="B88" s="29" t="s">
        <v>44</v>
      </c>
      <c r="C88" s="29" t="s">
        <v>240</v>
      </c>
      <c r="D88" s="29" t="s">
        <v>196</v>
      </c>
      <c r="E88" s="29" t="s">
        <v>154</v>
      </c>
      <c r="F88" s="34">
        <v>82</v>
      </c>
    </row>
    <row r="89" spans="1:6" ht="77.25" customHeight="1">
      <c r="A89" s="136" t="s">
        <v>187</v>
      </c>
      <c r="B89" s="29" t="s">
        <v>44</v>
      </c>
      <c r="C89" s="29" t="s">
        <v>240</v>
      </c>
      <c r="D89" s="29" t="s">
        <v>207</v>
      </c>
      <c r="E89" s="29"/>
      <c r="F89" s="35">
        <f>F90</f>
        <v>535</v>
      </c>
    </row>
    <row r="90" spans="1:6" ht="42" customHeight="1">
      <c r="A90" s="137" t="s">
        <v>190</v>
      </c>
      <c r="B90" s="29" t="s">
        <v>44</v>
      </c>
      <c r="C90" s="29" t="s">
        <v>240</v>
      </c>
      <c r="D90" s="29" t="s">
        <v>207</v>
      </c>
      <c r="E90" s="29" t="s">
        <v>154</v>
      </c>
      <c r="F90" s="34">
        <v>535</v>
      </c>
    </row>
    <row r="91" spans="1:6" ht="114.75" customHeight="1">
      <c r="A91" s="136" t="s">
        <v>188</v>
      </c>
      <c r="B91" s="29" t="s">
        <v>44</v>
      </c>
      <c r="C91" s="29" t="s">
        <v>240</v>
      </c>
      <c r="D91" s="29" t="s">
        <v>208</v>
      </c>
      <c r="E91" s="29"/>
      <c r="F91" s="35">
        <f>F92</f>
        <v>100</v>
      </c>
    </row>
    <row r="92" spans="1:6" ht="42" customHeight="1">
      <c r="A92" s="137" t="s">
        <v>190</v>
      </c>
      <c r="B92" s="29" t="s">
        <v>44</v>
      </c>
      <c r="C92" s="29" t="s">
        <v>240</v>
      </c>
      <c r="D92" s="29" t="s">
        <v>208</v>
      </c>
      <c r="E92" s="29" t="s">
        <v>154</v>
      </c>
      <c r="F92" s="34">
        <v>100</v>
      </c>
    </row>
    <row r="93" spans="1:6" ht="94.5" customHeight="1">
      <c r="A93" s="141" t="s">
        <v>210</v>
      </c>
      <c r="B93" s="123" t="s">
        <v>44</v>
      </c>
      <c r="C93" s="29" t="s">
        <v>240</v>
      </c>
      <c r="D93" s="123" t="s">
        <v>211</v>
      </c>
      <c r="E93" s="123"/>
      <c r="F93" s="35">
        <f>F94</f>
        <v>258</v>
      </c>
    </row>
    <row r="94" spans="1:6" ht="42" customHeight="1">
      <c r="A94" s="137" t="s">
        <v>190</v>
      </c>
      <c r="B94" s="123" t="s">
        <v>44</v>
      </c>
      <c r="C94" s="29" t="s">
        <v>240</v>
      </c>
      <c r="D94" s="123" t="s">
        <v>211</v>
      </c>
      <c r="E94" s="123" t="s">
        <v>154</v>
      </c>
      <c r="F94" s="34">
        <v>258</v>
      </c>
    </row>
    <row r="95" spans="1:6" ht="108" customHeight="1">
      <c r="A95" s="142" t="s">
        <v>234</v>
      </c>
      <c r="B95" s="123" t="s">
        <v>44</v>
      </c>
      <c r="C95" s="29" t="s">
        <v>240</v>
      </c>
      <c r="D95" s="123" t="s">
        <v>212</v>
      </c>
      <c r="E95" s="123"/>
      <c r="F95" s="35">
        <f>F96</f>
        <v>98</v>
      </c>
    </row>
    <row r="96" spans="1:6" ht="42" customHeight="1">
      <c r="A96" s="137" t="s">
        <v>190</v>
      </c>
      <c r="B96" s="123" t="s">
        <v>44</v>
      </c>
      <c r="C96" s="29" t="s">
        <v>240</v>
      </c>
      <c r="D96" s="123" t="s">
        <v>212</v>
      </c>
      <c r="E96" s="123" t="s">
        <v>154</v>
      </c>
      <c r="F96" s="34">
        <v>98</v>
      </c>
    </row>
    <row r="97" spans="1:6" ht="17.25" customHeight="1">
      <c r="A97" s="136" t="s">
        <v>168</v>
      </c>
      <c r="B97" s="29" t="s">
        <v>44</v>
      </c>
      <c r="C97" s="29" t="s">
        <v>22</v>
      </c>
      <c r="D97" s="29"/>
      <c r="E97" s="29"/>
      <c r="F97" s="126">
        <f>F98</f>
        <v>13835</v>
      </c>
    </row>
    <row r="98" spans="1:6" ht="18" customHeight="1">
      <c r="A98" s="136" t="s">
        <v>74</v>
      </c>
      <c r="B98" s="29" t="s">
        <v>44</v>
      </c>
      <c r="C98" s="29" t="s">
        <v>23</v>
      </c>
      <c r="D98" s="29"/>
      <c r="E98" s="29"/>
      <c r="F98" s="104">
        <f>F101+F99</f>
        <v>13835</v>
      </c>
    </row>
    <row r="99" spans="1:6" ht="77.25" customHeight="1">
      <c r="A99" s="134" t="s">
        <v>308</v>
      </c>
      <c r="B99" s="29" t="s">
        <v>44</v>
      </c>
      <c r="C99" s="29" t="s">
        <v>23</v>
      </c>
      <c r="D99" s="29" t="s">
        <v>203</v>
      </c>
      <c r="E99" s="29"/>
      <c r="F99" s="35">
        <f>F100</f>
        <v>4425</v>
      </c>
    </row>
    <row r="100" spans="1:6" ht="45.75" customHeight="1">
      <c r="A100" s="137" t="s">
        <v>190</v>
      </c>
      <c r="B100" s="29" t="s">
        <v>44</v>
      </c>
      <c r="C100" s="29" t="s">
        <v>23</v>
      </c>
      <c r="D100" s="29" t="s">
        <v>203</v>
      </c>
      <c r="E100" s="29" t="s">
        <v>154</v>
      </c>
      <c r="F100" s="34">
        <v>4425</v>
      </c>
    </row>
    <row r="101" spans="1:6" ht="84.75" customHeight="1">
      <c r="A101" s="136" t="s">
        <v>317</v>
      </c>
      <c r="B101" s="29" t="s">
        <v>44</v>
      </c>
      <c r="C101" s="29" t="s">
        <v>23</v>
      </c>
      <c r="D101" s="29" t="s">
        <v>244</v>
      </c>
      <c r="E101" s="29"/>
      <c r="F101" s="31">
        <f>F102</f>
        <v>9410</v>
      </c>
    </row>
    <row r="102" spans="1:6" ht="44.25" customHeight="1">
      <c r="A102" s="137" t="s">
        <v>190</v>
      </c>
      <c r="B102" s="29" t="s">
        <v>44</v>
      </c>
      <c r="C102" s="29" t="s">
        <v>23</v>
      </c>
      <c r="D102" s="29" t="s">
        <v>244</v>
      </c>
      <c r="E102" s="29" t="s">
        <v>154</v>
      </c>
      <c r="F102" s="30">
        <v>9410</v>
      </c>
    </row>
    <row r="103" spans="1:6" ht="21.75" customHeight="1">
      <c r="A103" s="134" t="s">
        <v>170</v>
      </c>
      <c r="B103" s="29" t="s">
        <v>44</v>
      </c>
      <c r="C103" s="29" t="s">
        <v>169</v>
      </c>
      <c r="D103" s="29"/>
      <c r="E103" s="29"/>
      <c r="F103" s="125">
        <f>F107+F104</f>
        <v>25823.699999999997</v>
      </c>
    </row>
    <row r="104" spans="1:8" ht="24" customHeight="1">
      <c r="A104" s="134" t="s">
        <v>273</v>
      </c>
      <c r="B104" s="29" t="s">
        <v>44</v>
      </c>
      <c r="C104" s="29" t="s">
        <v>272</v>
      </c>
      <c r="D104" s="29"/>
      <c r="E104" s="29"/>
      <c r="F104" s="121">
        <f>F105</f>
        <v>474</v>
      </c>
      <c r="H104" s="105"/>
    </row>
    <row r="105" spans="1:6" ht="65.25" customHeight="1">
      <c r="A105" s="137" t="s">
        <v>189</v>
      </c>
      <c r="B105" s="29" t="s">
        <v>44</v>
      </c>
      <c r="C105" s="29" t="s">
        <v>272</v>
      </c>
      <c r="D105" s="29" t="s">
        <v>204</v>
      </c>
      <c r="E105" s="29"/>
      <c r="F105" s="31">
        <f>F106</f>
        <v>474</v>
      </c>
    </row>
    <row r="106" spans="1:9" ht="30.75" customHeight="1">
      <c r="A106" s="134" t="s">
        <v>157</v>
      </c>
      <c r="B106" s="122" t="s">
        <v>44</v>
      </c>
      <c r="C106" s="29" t="s">
        <v>272</v>
      </c>
      <c r="D106" s="29" t="s">
        <v>204</v>
      </c>
      <c r="E106" s="122" t="s">
        <v>158</v>
      </c>
      <c r="F106" s="89">
        <v>474</v>
      </c>
      <c r="I106" s="105"/>
    </row>
    <row r="107" spans="1:6" ht="24" customHeight="1">
      <c r="A107" s="134" t="s">
        <v>26</v>
      </c>
      <c r="B107" s="29" t="s">
        <v>44</v>
      </c>
      <c r="C107" s="29" t="s">
        <v>75</v>
      </c>
      <c r="D107" s="29"/>
      <c r="E107" s="29"/>
      <c r="F107" s="121">
        <f>F108+F110</f>
        <v>25349.699999999997</v>
      </c>
    </row>
    <row r="108" spans="1:6" ht="96.75" customHeight="1">
      <c r="A108" s="134" t="s">
        <v>220</v>
      </c>
      <c r="B108" s="29" t="s">
        <v>44</v>
      </c>
      <c r="C108" s="29" t="s">
        <v>75</v>
      </c>
      <c r="D108" s="29" t="s">
        <v>216</v>
      </c>
      <c r="E108" s="29"/>
      <c r="F108" s="31">
        <f>F109</f>
        <v>16938.6</v>
      </c>
    </row>
    <row r="109" spans="1:6" ht="28.5" customHeight="1">
      <c r="A109" s="140" t="s">
        <v>157</v>
      </c>
      <c r="B109" s="29" t="s">
        <v>44</v>
      </c>
      <c r="C109" s="29">
        <v>1004</v>
      </c>
      <c r="D109" s="29" t="s">
        <v>216</v>
      </c>
      <c r="E109" s="29" t="s">
        <v>158</v>
      </c>
      <c r="F109" s="30">
        <v>16938.6</v>
      </c>
    </row>
    <row r="110" spans="1:6" ht="81.75" customHeight="1">
      <c r="A110" s="134" t="s">
        <v>221</v>
      </c>
      <c r="B110" s="29" t="s">
        <v>44</v>
      </c>
      <c r="C110" s="29" t="s">
        <v>75</v>
      </c>
      <c r="D110" s="29" t="s">
        <v>217</v>
      </c>
      <c r="E110" s="29"/>
      <c r="F110" s="31">
        <f>F111</f>
        <v>8411.1</v>
      </c>
    </row>
    <row r="111" spans="1:6" ht="29.25" customHeight="1">
      <c r="A111" s="134" t="s">
        <v>157</v>
      </c>
      <c r="B111" s="29" t="s">
        <v>44</v>
      </c>
      <c r="C111" s="29">
        <v>1004</v>
      </c>
      <c r="D111" s="29" t="s">
        <v>217</v>
      </c>
      <c r="E111" s="29" t="s">
        <v>158</v>
      </c>
      <c r="F111" s="30">
        <v>8411.1</v>
      </c>
    </row>
    <row r="112" spans="1:6" ht="18.75" customHeight="1">
      <c r="A112" s="140" t="s">
        <v>171</v>
      </c>
      <c r="B112" s="29" t="s">
        <v>44</v>
      </c>
      <c r="C112" s="29" t="s">
        <v>110</v>
      </c>
      <c r="D112" s="29"/>
      <c r="E112" s="29"/>
      <c r="F112" s="126">
        <f>F113</f>
        <v>1005</v>
      </c>
    </row>
    <row r="113" spans="1:6" ht="17.25" customHeight="1">
      <c r="A113" s="140" t="s">
        <v>112</v>
      </c>
      <c r="B113" s="29" t="s">
        <v>44</v>
      </c>
      <c r="C113" s="29" t="s">
        <v>111</v>
      </c>
      <c r="D113" s="29"/>
      <c r="E113" s="29"/>
      <c r="F113" s="104">
        <f>F114</f>
        <v>1005</v>
      </c>
    </row>
    <row r="114" spans="1:9" ht="156" customHeight="1">
      <c r="A114" s="154" t="s">
        <v>275</v>
      </c>
      <c r="B114" s="29" t="s">
        <v>44</v>
      </c>
      <c r="C114" s="29" t="s">
        <v>111</v>
      </c>
      <c r="D114" s="29" t="s">
        <v>205</v>
      </c>
      <c r="E114" s="29"/>
      <c r="F114" s="31">
        <f>F115</f>
        <v>1005</v>
      </c>
      <c r="I114" s="161"/>
    </row>
    <row r="115" spans="1:6" ht="44.25" customHeight="1">
      <c r="A115" s="137" t="s">
        <v>190</v>
      </c>
      <c r="B115" s="29" t="s">
        <v>44</v>
      </c>
      <c r="C115" s="29" t="s">
        <v>111</v>
      </c>
      <c r="D115" s="29" t="s">
        <v>205</v>
      </c>
      <c r="E115" s="29" t="s">
        <v>154</v>
      </c>
      <c r="F115" s="30">
        <v>1005</v>
      </c>
    </row>
    <row r="116" spans="1:6" ht="20.25" customHeight="1">
      <c r="A116" s="136" t="s">
        <v>173</v>
      </c>
      <c r="B116" s="29" t="s">
        <v>44</v>
      </c>
      <c r="C116" s="29" t="s">
        <v>172</v>
      </c>
      <c r="D116" s="29"/>
      <c r="E116" s="29"/>
      <c r="F116" s="126">
        <f>F117</f>
        <v>2524</v>
      </c>
    </row>
    <row r="117" spans="1:6" ht="18" customHeight="1">
      <c r="A117" s="136" t="s">
        <v>24</v>
      </c>
      <c r="B117" s="29" t="s">
        <v>44</v>
      </c>
      <c r="C117" s="29" t="s">
        <v>113</v>
      </c>
      <c r="D117" s="29"/>
      <c r="E117" s="29"/>
      <c r="F117" s="104">
        <f>F118</f>
        <v>2524</v>
      </c>
    </row>
    <row r="118" spans="1:6" ht="31.5" customHeight="1">
      <c r="A118" s="140" t="s">
        <v>119</v>
      </c>
      <c r="B118" s="29" t="s">
        <v>44</v>
      </c>
      <c r="C118" s="29" t="s">
        <v>113</v>
      </c>
      <c r="D118" s="29" t="s">
        <v>206</v>
      </c>
      <c r="E118" s="29"/>
      <c r="F118" s="31">
        <f>F119</f>
        <v>2524</v>
      </c>
    </row>
    <row r="119" spans="1:6" ht="39" thickBot="1">
      <c r="A119" s="137" t="s">
        <v>190</v>
      </c>
      <c r="B119" s="29" t="s">
        <v>44</v>
      </c>
      <c r="C119" s="29" t="s">
        <v>113</v>
      </c>
      <c r="D119" s="29" t="s">
        <v>206</v>
      </c>
      <c r="E119" s="29" t="s">
        <v>154</v>
      </c>
      <c r="F119" s="36">
        <v>2524</v>
      </c>
    </row>
    <row r="120" spans="1:6" ht="19.5" thickBot="1">
      <c r="A120" s="185"/>
      <c r="B120" s="186"/>
      <c r="C120" s="186"/>
      <c r="D120" s="186"/>
      <c r="E120" s="186"/>
      <c r="F120" s="91">
        <f>F7+F12+F27</f>
        <v>116456</v>
      </c>
    </row>
  </sheetData>
  <sheetProtection/>
  <mergeCells count="4">
    <mergeCell ref="A120:E120"/>
    <mergeCell ref="C1:F1"/>
    <mergeCell ref="A5:F5"/>
    <mergeCell ref="B2:F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4">
      <selection activeCell="J5" sqref="J5"/>
    </sheetView>
  </sheetViews>
  <sheetFormatPr defaultColWidth="9.00390625" defaultRowHeight="12.75"/>
  <cols>
    <col min="1" max="1" width="34.75390625" style="0" customWidth="1"/>
    <col min="2" max="2" width="8.125" style="0" customWidth="1"/>
    <col min="3" max="3" width="16.875" style="0" customWidth="1"/>
    <col min="4" max="4" width="10.375" style="0" customWidth="1"/>
    <col min="5" max="5" width="14.25390625" style="0" customWidth="1"/>
  </cols>
  <sheetData>
    <row r="1" spans="1:5" ht="12.75">
      <c r="A1" s="23"/>
      <c r="B1" s="26"/>
      <c r="C1" s="193" t="s">
        <v>292</v>
      </c>
      <c r="D1" s="193"/>
      <c r="E1" s="193"/>
    </row>
    <row r="2" spans="1:5" ht="12.75">
      <c r="A2" s="23"/>
      <c r="B2" s="194" t="s">
        <v>293</v>
      </c>
      <c r="C2" s="194"/>
      <c r="D2" s="194"/>
      <c r="E2" s="194"/>
    </row>
    <row r="3" spans="1:5" ht="12.75">
      <c r="A3" s="23"/>
      <c r="B3" s="194"/>
      <c r="C3" s="194"/>
      <c r="D3" s="194"/>
      <c r="E3" s="194"/>
    </row>
    <row r="4" spans="1:5" ht="24.75" customHeight="1">
      <c r="A4" s="23"/>
      <c r="B4" s="194"/>
      <c r="C4" s="194"/>
      <c r="D4" s="194"/>
      <c r="E4" s="194"/>
    </row>
    <row r="5" spans="1:5" ht="78" customHeight="1" thickBot="1">
      <c r="A5" s="188" t="s">
        <v>294</v>
      </c>
      <c r="B5" s="188"/>
      <c r="C5" s="188"/>
      <c r="D5" s="188"/>
      <c r="E5" s="195"/>
    </row>
    <row r="6" spans="1:5" ht="60" customHeight="1" thickBot="1">
      <c r="A6" s="144" t="s">
        <v>76</v>
      </c>
      <c r="B6" s="27" t="s">
        <v>235</v>
      </c>
      <c r="C6" s="27" t="s">
        <v>67</v>
      </c>
      <c r="D6" s="27" t="s">
        <v>161</v>
      </c>
      <c r="E6" s="145" t="s">
        <v>1</v>
      </c>
    </row>
    <row r="7" spans="1:5" ht="28.5" customHeight="1" thickBot="1">
      <c r="A7" s="124" t="s">
        <v>2</v>
      </c>
      <c r="B7" s="45" t="s">
        <v>223</v>
      </c>
      <c r="C7" s="39"/>
      <c r="D7" s="39"/>
      <c r="E7" s="106">
        <f>E8+E11+E18+E31+E34+E28</f>
        <v>37070.700000000004</v>
      </c>
    </row>
    <row r="8" spans="1:7" ht="54.75" customHeight="1">
      <c r="A8" s="146" t="s">
        <v>4</v>
      </c>
      <c r="B8" s="44" t="s">
        <v>222</v>
      </c>
      <c r="C8" s="44"/>
      <c r="D8" s="44"/>
      <c r="E8" s="107">
        <f>E9</f>
        <v>1224.9</v>
      </c>
      <c r="G8" s="105"/>
    </row>
    <row r="9" spans="1:5" ht="18" customHeight="1">
      <c r="A9" s="134" t="s">
        <v>71</v>
      </c>
      <c r="B9" s="29" t="s">
        <v>5</v>
      </c>
      <c r="C9" s="29" t="s">
        <v>192</v>
      </c>
      <c r="D9" s="29"/>
      <c r="E9" s="36">
        <f>E10</f>
        <v>1224.9</v>
      </c>
    </row>
    <row r="10" spans="1:9" ht="84.75" customHeight="1">
      <c r="A10" s="134" t="s">
        <v>156</v>
      </c>
      <c r="B10" s="29" t="s">
        <v>5</v>
      </c>
      <c r="C10" s="29" t="s">
        <v>192</v>
      </c>
      <c r="D10" s="29" t="s">
        <v>155</v>
      </c>
      <c r="E10" s="30">
        <f>'Приложение 2'!F16</f>
        <v>1224.9</v>
      </c>
      <c r="I10" s="105"/>
    </row>
    <row r="11" spans="1:5" ht="66.75" customHeight="1">
      <c r="A11" s="135" t="s">
        <v>103</v>
      </c>
      <c r="B11" s="42" t="s">
        <v>224</v>
      </c>
      <c r="C11" s="41"/>
      <c r="D11" s="41"/>
      <c r="E11" s="108">
        <f>E12+E14</f>
        <v>5694.7</v>
      </c>
    </row>
    <row r="12" spans="1:5" ht="57" customHeight="1">
      <c r="A12" s="134" t="s">
        <v>118</v>
      </c>
      <c r="B12" s="29" t="s">
        <v>6</v>
      </c>
      <c r="C12" s="29" t="s">
        <v>191</v>
      </c>
      <c r="D12" s="29"/>
      <c r="E12" s="34">
        <f>E13</f>
        <v>245.7</v>
      </c>
    </row>
    <row r="13" spans="1:5" ht="81.75" customHeight="1">
      <c r="A13" s="134" t="s">
        <v>156</v>
      </c>
      <c r="B13" s="29" t="s">
        <v>6</v>
      </c>
      <c r="C13" s="29" t="s">
        <v>191</v>
      </c>
      <c r="D13" s="29" t="s">
        <v>155</v>
      </c>
      <c r="E13" s="30">
        <f>'Приложение 2'!F19</f>
        <v>245.7</v>
      </c>
    </row>
    <row r="14" spans="1:5" ht="27" customHeight="1">
      <c r="A14" s="136" t="s">
        <v>7</v>
      </c>
      <c r="B14" s="29" t="s">
        <v>6</v>
      </c>
      <c r="C14" s="29" t="s">
        <v>193</v>
      </c>
      <c r="D14" s="29"/>
      <c r="E14" s="34">
        <f>E15+E16+E17</f>
        <v>5449</v>
      </c>
    </row>
    <row r="15" spans="1:5" ht="81" customHeight="1">
      <c r="A15" s="134" t="s">
        <v>156</v>
      </c>
      <c r="B15" s="123" t="s">
        <v>6</v>
      </c>
      <c r="C15" s="29" t="s">
        <v>193</v>
      </c>
      <c r="D15" s="123" t="s">
        <v>155</v>
      </c>
      <c r="E15" s="30">
        <f>'Приложение 2'!F21</f>
        <v>3288.7</v>
      </c>
    </row>
    <row r="16" spans="1:9" ht="44.25" customHeight="1">
      <c r="A16" s="134" t="s">
        <v>190</v>
      </c>
      <c r="B16" s="123" t="s">
        <v>6</v>
      </c>
      <c r="C16" s="29" t="s">
        <v>193</v>
      </c>
      <c r="D16" s="123" t="s">
        <v>154</v>
      </c>
      <c r="E16" s="30">
        <f>'Приложение 2'!F22</f>
        <v>1960.7</v>
      </c>
      <c r="H16" s="57"/>
      <c r="I16" s="57"/>
    </row>
    <row r="17" spans="1:9" ht="24.75" customHeight="1">
      <c r="A17" s="137" t="s">
        <v>160</v>
      </c>
      <c r="B17" s="123" t="s">
        <v>6</v>
      </c>
      <c r="C17" s="29" t="s">
        <v>193</v>
      </c>
      <c r="D17" s="123" t="s">
        <v>159</v>
      </c>
      <c r="E17" s="30">
        <f>'Приложение 2'!F23</f>
        <v>199.6</v>
      </c>
      <c r="H17" s="57"/>
      <c r="I17" s="57"/>
    </row>
    <row r="18" spans="1:5" ht="82.5" customHeight="1">
      <c r="A18" s="138" t="s">
        <v>104</v>
      </c>
      <c r="B18" s="42" t="s">
        <v>225</v>
      </c>
      <c r="C18" s="41"/>
      <c r="D18" s="41"/>
      <c r="E18" s="108">
        <f>E19+E26+E23</f>
        <v>19281.100000000002</v>
      </c>
    </row>
    <row r="19" spans="1:5" ht="39.75" customHeight="1">
      <c r="A19" s="136" t="s">
        <v>9</v>
      </c>
      <c r="B19" s="29" t="s">
        <v>8</v>
      </c>
      <c r="C19" s="29" t="s">
        <v>194</v>
      </c>
      <c r="D19" s="29"/>
      <c r="E19" s="34">
        <f>E20+E21+E22</f>
        <v>15263.5</v>
      </c>
    </row>
    <row r="20" spans="1:5" ht="87" customHeight="1">
      <c r="A20" s="134" t="s">
        <v>156</v>
      </c>
      <c r="B20" s="123" t="s">
        <v>8</v>
      </c>
      <c r="C20" s="29" t="s">
        <v>194</v>
      </c>
      <c r="D20" s="123" t="s">
        <v>155</v>
      </c>
      <c r="E20" s="34">
        <f>'Приложение 2'!F31</f>
        <v>14269.7</v>
      </c>
    </row>
    <row r="21" spans="1:9" ht="42.75" customHeight="1">
      <c r="A21" s="134" t="s">
        <v>190</v>
      </c>
      <c r="B21" s="123" t="s">
        <v>8</v>
      </c>
      <c r="C21" s="29" t="s">
        <v>194</v>
      </c>
      <c r="D21" s="123" t="s">
        <v>154</v>
      </c>
      <c r="E21" s="30">
        <f>'Приложение 2'!F32</f>
        <v>991.8</v>
      </c>
      <c r="H21" s="57"/>
      <c r="I21" s="57"/>
    </row>
    <row r="22" spans="1:9" ht="21" customHeight="1">
      <c r="A22" s="137" t="s">
        <v>160</v>
      </c>
      <c r="B22" s="123" t="s">
        <v>8</v>
      </c>
      <c r="C22" s="29" t="s">
        <v>194</v>
      </c>
      <c r="D22" s="123" t="s">
        <v>159</v>
      </c>
      <c r="E22" s="30">
        <f>'Приложение 2'!F33</f>
        <v>2</v>
      </c>
      <c r="H22" s="57"/>
      <c r="I22" s="57"/>
    </row>
    <row r="23" spans="1:5" ht="77.25" customHeight="1">
      <c r="A23" s="134" t="s">
        <v>218</v>
      </c>
      <c r="B23" s="29" t="s">
        <v>8</v>
      </c>
      <c r="C23" s="29" t="s">
        <v>214</v>
      </c>
      <c r="D23" s="29"/>
      <c r="E23" s="34">
        <f>E24+E25</f>
        <v>4010.4</v>
      </c>
    </row>
    <row r="24" spans="1:5" ht="84.75" customHeight="1">
      <c r="A24" s="134" t="s">
        <v>156</v>
      </c>
      <c r="B24" s="29" t="s">
        <v>8</v>
      </c>
      <c r="C24" s="29" t="s">
        <v>214</v>
      </c>
      <c r="D24" s="29" t="s">
        <v>155</v>
      </c>
      <c r="E24" s="34">
        <f>'Приложение 2'!F35</f>
        <v>3681.4</v>
      </c>
    </row>
    <row r="25" spans="1:5" ht="42.75" customHeight="1">
      <c r="A25" s="134" t="s">
        <v>190</v>
      </c>
      <c r="B25" s="29" t="s">
        <v>8</v>
      </c>
      <c r="C25" s="29" t="s">
        <v>214</v>
      </c>
      <c r="D25" s="29" t="s">
        <v>154</v>
      </c>
      <c r="E25" s="34">
        <f>'Приложение 2'!F36</f>
        <v>329</v>
      </c>
    </row>
    <row r="26" spans="1:5" ht="88.5" customHeight="1">
      <c r="A26" s="134" t="s">
        <v>219</v>
      </c>
      <c r="B26" s="29" t="s">
        <v>8</v>
      </c>
      <c r="C26" s="29" t="s">
        <v>215</v>
      </c>
      <c r="D26" s="29"/>
      <c r="E26" s="34">
        <f>E27</f>
        <v>7.2</v>
      </c>
    </row>
    <row r="27" spans="1:5" ht="41.25" customHeight="1">
      <c r="A27" s="134" t="s">
        <v>190</v>
      </c>
      <c r="B27" s="29" t="s">
        <v>8</v>
      </c>
      <c r="C27" s="29" t="s">
        <v>215</v>
      </c>
      <c r="D27" s="29" t="s">
        <v>154</v>
      </c>
      <c r="E27" s="34">
        <f>'Приложение 2'!F38</f>
        <v>7.2</v>
      </c>
    </row>
    <row r="28" spans="1:5" ht="30.75" customHeight="1">
      <c r="A28" s="138" t="s">
        <v>290</v>
      </c>
      <c r="B28" s="42" t="s">
        <v>231</v>
      </c>
      <c r="C28" s="41"/>
      <c r="D28" s="41"/>
      <c r="E28" s="108">
        <f>E29</f>
        <v>9850</v>
      </c>
    </row>
    <row r="29" spans="1:5" ht="33.75" customHeight="1">
      <c r="A29" s="136" t="s">
        <v>291</v>
      </c>
      <c r="B29" s="29" t="s">
        <v>288</v>
      </c>
      <c r="C29" s="29" t="s">
        <v>313</v>
      </c>
      <c r="D29" s="29"/>
      <c r="E29" s="34">
        <f>E30</f>
        <v>9850</v>
      </c>
    </row>
    <row r="30" spans="1:5" ht="45.75" customHeight="1">
      <c r="A30" s="134" t="s">
        <v>190</v>
      </c>
      <c r="B30" s="123" t="s">
        <v>288</v>
      </c>
      <c r="C30" s="29" t="s">
        <v>313</v>
      </c>
      <c r="D30" s="123" t="s">
        <v>154</v>
      </c>
      <c r="E30" s="34">
        <f>'Приложение 2'!F11</f>
        <v>9850</v>
      </c>
    </row>
    <row r="31" spans="1:5" ht="13.5" customHeight="1">
      <c r="A31" s="138" t="s">
        <v>10</v>
      </c>
      <c r="B31" s="42" t="s">
        <v>226</v>
      </c>
      <c r="C31" s="42"/>
      <c r="D31" s="42"/>
      <c r="E31" s="108">
        <f>E32</f>
        <v>20</v>
      </c>
    </row>
    <row r="32" spans="1:5" ht="13.5" customHeight="1">
      <c r="A32" s="136" t="s">
        <v>11</v>
      </c>
      <c r="B32" s="29" t="s">
        <v>107</v>
      </c>
      <c r="C32" s="29" t="s">
        <v>195</v>
      </c>
      <c r="D32" s="29"/>
      <c r="E32" s="34">
        <f>E33</f>
        <v>20</v>
      </c>
    </row>
    <row r="33" spans="1:5" ht="16.5" customHeight="1">
      <c r="A33" s="137" t="s">
        <v>160</v>
      </c>
      <c r="B33" s="29" t="s">
        <v>107</v>
      </c>
      <c r="C33" s="29" t="s">
        <v>195</v>
      </c>
      <c r="D33" s="29" t="s">
        <v>159</v>
      </c>
      <c r="E33" s="34">
        <f>'Приложение 2'!F41</f>
        <v>20</v>
      </c>
    </row>
    <row r="34" spans="1:5" ht="17.25" customHeight="1">
      <c r="A34" s="139" t="s">
        <v>12</v>
      </c>
      <c r="B34" s="42" t="s">
        <v>227</v>
      </c>
      <c r="C34" s="41"/>
      <c r="D34" s="41"/>
      <c r="E34" s="108">
        <f>E35+E37+E39+E41+E43+E45+E47+E49+E51</f>
        <v>1000</v>
      </c>
    </row>
    <row r="35" spans="1:5" ht="54" customHeight="1">
      <c r="A35" s="140" t="s">
        <v>116</v>
      </c>
      <c r="B35" s="29" t="s">
        <v>108</v>
      </c>
      <c r="C35" s="29" t="s">
        <v>242</v>
      </c>
      <c r="D35" s="29"/>
      <c r="E35" s="34">
        <f>E36</f>
        <v>394</v>
      </c>
    </row>
    <row r="36" spans="1:5" ht="44.25" customHeight="1">
      <c r="A36" s="134" t="s">
        <v>190</v>
      </c>
      <c r="B36" s="29" t="s">
        <v>108</v>
      </c>
      <c r="C36" s="29" t="s">
        <v>242</v>
      </c>
      <c r="D36" s="29" t="s">
        <v>154</v>
      </c>
      <c r="E36" s="34">
        <f>'Приложение 2'!F44</f>
        <v>394</v>
      </c>
    </row>
    <row r="37" spans="1:5" ht="56.25" customHeight="1">
      <c r="A37" s="134" t="s">
        <v>117</v>
      </c>
      <c r="B37" s="29" t="s">
        <v>108</v>
      </c>
      <c r="C37" s="29" t="s">
        <v>241</v>
      </c>
      <c r="D37" s="29"/>
      <c r="E37" s="34">
        <f>E38</f>
        <v>84</v>
      </c>
    </row>
    <row r="38" spans="1:5" ht="23.25" customHeight="1">
      <c r="A38" s="137" t="s">
        <v>160</v>
      </c>
      <c r="B38" s="29" t="s">
        <v>108</v>
      </c>
      <c r="C38" s="29" t="s">
        <v>241</v>
      </c>
      <c r="D38" s="29" t="s">
        <v>159</v>
      </c>
      <c r="E38" s="34">
        <f>'Приложение 2'!F26</f>
        <v>84</v>
      </c>
    </row>
    <row r="39" spans="1:5" ht="21.75" customHeight="1">
      <c r="A39" s="140" t="s">
        <v>137</v>
      </c>
      <c r="B39" s="29" t="s">
        <v>108</v>
      </c>
      <c r="C39" s="29" t="s">
        <v>243</v>
      </c>
      <c r="D39" s="29"/>
      <c r="E39" s="34">
        <f>E40</f>
        <v>290</v>
      </c>
    </row>
    <row r="40" spans="1:5" ht="42" customHeight="1">
      <c r="A40" s="134" t="s">
        <v>190</v>
      </c>
      <c r="B40" s="29" t="s">
        <v>108</v>
      </c>
      <c r="C40" s="29" t="s">
        <v>243</v>
      </c>
      <c r="D40" s="29" t="s">
        <v>154</v>
      </c>
      <c r="E40" s="34">
        <f>'Приложение 2'!F46</f>
        <v>290</v>
      </c>
    </row>
    <row r="41" spans="1:5" ht="168" customHeight="1">
      <c r="A41" s="154" t="s">
        <v>236</v>
      </c>
      <c r="B41" s="29" t="s">
        <v>108</v>
      </c>
      <c r="C41" s="29" t="s">
        <v>237</v>
      </c>
      <c r="D41" s="29"/>
      <c r="E41" s="34">
        <f>E42</f>
        <v>50</v>
      </c>
    </row>
    <row r="42" spans="1:5" ht="43.5" customHeight="1">
      <c r="A42" s="134" t="s">
        <v>190</v>
      </c>
      <c r="B42" s="29" t="s">
        <v>108</v>
      </c>
      <c r="C42" s="29" t="s">
        <v>237</v>
      </c>
      <c r="D42" s="29" t="s">
        <v>154</v>
      </c>
      <c r="E42" s="34">
        <f>'Приложение 2'!F48</f>
        <v>50</v>
      </c>
    </row>
    <row r="43" spans="1:5" ht="42" customHeight="1">
      <c r="A43" s="136" t="s">
        <v>209</v>
      </c>
      <c r="B43" s="29" t="s">
        <v>108</v>
      </c>
      <c r="C43" s="29" t="s">
        <v>196</v>
      </c>
      <c r="D43" s="29"/>
      <c r="E43" s="34">
        <f>E44</f>
        <v>50</v>
      </c>
    </row>
    <row r="44" spans="1:5" ht="43.5" customHeight="1">
      <c r="A44" s="134" t="s">
        <v>190</v>
      </c>
      <c r="B44" s="29" t="s">
        <v>108</v>
      </c>
      <c r="C44" s="29" t="s">
        <v>196</v>
      </c>
      <c r="D44" s="29" t="s">
        <v>154</v>
      </c>
      <c r="E44" s="34">
        <f>'Приложение 2'!F50</f>
        <v>50</v>
      </c>
    </row>
    <row r="45" spans="1:5" ht="78.75" customHeight="1">
      <c r="A45" s="136" t="s">
        <v>187</v>
      </c>
      <c r="B45" s="29" t="s">
        <v>108</v>
      </c>
      <c r="C45" s="29" t="s">
        <v>207</v>
      </c>
      <c r="D45" s="29"/>
      <c r="E45" s="34">
        <f>E46</f>
        <v>50</v>
      </c>
    </row>
    <row r="46" spans="1:5" ht="46.5" customHeight="1">
      <c r="A46" s="134" t="s">
        <v>190</v>
      </c>
      <c r="B46" s="29" t="s">
        <v>108</v>
      </c>
      <c r="C46" s="29" t="s">
        <v>207</v>
      </c>
      <c r="D46" s="29" t="s">
        <v>154</v>
      </c>
      <c r="E46" s="34">
        <f>'Приложение 2'!F52</f>
        <v>50</v>
      </c>
    </row>
    <row r="47" spans="1:5" ht="105.75" customHeight="1">
      <c r="A47" s="136" t="s">
        <v>188</v>
      </c>
      <c r="B47" s="29" t="s">
        <v>108</v>
      </c>
      <c r="C47" s="29" t="s">
        <v>208</v>
      </c>
      <c r="D47" s="29"/>
      <c r="E47" s="34">
        <f>E48</f>
        <v>30</v>
      </c>
    </row>
    <row r="48" spans="1:5" ht="40.5" customHeight="1">
      <c r="A48" s="134" t="s">
        <v>190</v>
      </c>
      <c r="B48" s="29" t="s">
        <v>108</v>
      </c>
      <c r="C48" s="29" t="s">
        <v>208</v>
      </c>
      <c r="D48" s="29" t="s">
        <v>154</v>
      </c>
      <c r="E48" s="34">
        <f>'Приложение 2'!F54</f>
        <v>30</v>
      </c>
    </row>
    <row r="49" spans="1:5" ht="79.5" customHeight="1">
      <c r="A49" s="141" t="s">
        <v>210</v>
      </c>
      <c r="B49" s="123" t="s">
        <v>108</v>
      </c>
      <c r="C49" s="123" t="s">
        <v>211</v>
      </c>
      <c r="D49" s="123"/>
      <c r="E49" s="34">
        <f>E50</f>
        <v>37</v>
      </c>
    </row>
    <row r="50" spans="1:5" ht="43.5" customHeight="1">
      <c r="A50" s="137" t="s">
        <v>190</v>
      </c>
      <c r="B50" s="123" t="s">
        <v>108</v>
      </c>
      <c r="C50" s="123" t="s">
        <v>211</v>
      </c>
      <c r="D50" s="123" t="s">
        <v>154</v>
      </c>
      <c r="E50" s="34">
        <f>'Приложение 2'!F56</f>
        <v>37</v>
      </c>
    </row>
    <row r="51" spans="1:5" ht="92.25" customHeight="1">
      <c r="A51" s="142" t="s">
        <v>234</v>
      </c>
      <c r="B51" s="123" t="s">
        <v>108</v>
      </c>
      <c r="C51" s="123" t="s">
        <v>212</v>
      </c>
      <c r="D51" s="123"/>
      <c r="E51" s="34">
        <f>E52</f>
        <v>15</v>
      </c>
    </row>
    <row r="52" spans="1:5" ht="45.75" customHeight="1" thickBot="1">
      <c r="A52" s="147" t="s">
        <v>190</v>
      </c>
      <c r="B52" s="122" t="s">
        <v>108</v>
      </c>
      <c r="C52" s="122" t="s">
        <v>212</v>
      </c>
      <c r="D52" s="122" t="s">
        <v>154</v>
      </c>
      <c r="E52" s="38">
        <f>'Приложение 2'!F58</f>
        <v>15</v>
      </c>
    </row>
    <row r="53" spans="1:5" ht="45.75" customHeight="1" thickBot="1">
      <c r="A53" s="124" t="s">
        <v>13</v>
      </c>
      <c r="B53" s="45" t="s">
        <v>224</v>
      </c>
      <c r="C53" s="39"/>
      <c r="D53" s="39"/>
      <c r="E53" s="106">
        <f>E54</f>
        <v>150</v>
      </c>
    </row>
    <row r="54" spans="1:5" ht="54.75" customHeight="1">
      <c r="A54" s="148" t="s">
        <v>105</v>
      </c>
      <c r="B54" s="44" t="s">
        <v>228</v>
      </c>
      <c r="C54" s="43"/>
      <c r="D54" s="43"/>
      <c r="E54" s="107">
        <f>E55</f>
        <v>150</v>
      </c>
    </row>
    <row r="55" spans="1:5" ht="56.25" customHeight="1">
      <c r="A55" s="141" t="s">
        <v>213</v>
      </c>
      <c r="B55" s="29" t="s">
        <v>15</v>
      </c>
      <c r="C55" s="29" t="s">
        <v>197</v>
      </c>
      <c r="D55" s="29"/>
      <c r="E55" s="34">
        <f>E56</f>
        <v>150</v>
      </c>
    </row>
    <row r="56" spans="1:5" ht="44.25" customHeight="1" thickBot="1">
      <c r="A56" s="149" t="s">
        <v>190</v>
      </c>
      <c r="B56" s="37" t="s">
        <v>15</v>
      </c>
      <c r="C56" s="37" t="s">
        <v>197</v>
      </c>
      <c r="D56" s="37" t="s">
        <v>154</v>
      </c>
      <c r="E56" s="38">
        <f>'Приложение 2'!F62</f>
        <v>150</v>
      </c>
    </row>
    <row r="57" spans="1:6" ht="28.5" customHeight="1" thickBot="1">
      <c r="A57" s="124" t="s">
        <v>141</v>
      </c>
      <c r="B57" s="45" t="s">
        <v>225</v>
      </c>
      <c r="C57" s="39"/>
      <c r="D57" s="39"/>
      <c r="E57" s="106">
        <f>E58</f>
        <v>425</v>
      </c>
      <c r="F57" s="105"/>
    </row>
    <row r="58" spans="1:5" ht="17.25" customHeight="1">
      <c r="A58" s="146" t="s">
        <v>138</v>
      </c>
      <c r="B58" s="44" t="s">
        <v>223</v>
      </c>
      <c r="C58" s="44"/>
      <c r="D58" s="44"/>
      <c r="E58" s="107">
        <f>E59</f>
        <v>425</v>
      </c>
    </row>
    <row r="59" spans="1:5" ht="110.25" customHeight="1">
      <c r="A59" s="143" t="s">
        <v>140</v>
      </c>
      <c r="B59" s="29" t="s">
        <v>139</v>
      </c>
      <c r="C59" s="29" t="s">
        <v>198</v>
      </c>
      <c r="D59" s="29"/>
      <c r="E59" s="34">
        <f>E60</f>
        <v>425</v>
      </c>
    </row>
    <row r="60" spans="1:5" ht="45.75" customHeight="1" thickBot="1">
      <c r="A60" s="149" t="s">
        <v>190</v>
      </c>
      <c r="B60" s="37" t="s">
        <v>139</v>
      </c>
      <c r="C60" s="37" t="s">
        <v>198</v>
      </c>
      <c r="D60" s="37" t="s">
        <v>154</v>
      </c>
      <c r="E60" s="38">
        <f>'Приложение 2'!F66</f>
        <v>425</v>
      </c>
    </row>
    <row r="61" spans="1:7" ht="28.5" customHeight="1" thickBot="1">
      <c r="A61" s="124" t="s">
        <v>16</v>
      </c>
      <c r="B61" s="45" t="s">
        <v>229</v>
      </c>
      <c r="C61" s="39"/>
      <c r="D61" s="39"/>
      <c r="E61" s="106">
        <f>E62</f>
        <v>32448.5</v>
      </c>
      <c r="G61" s="105"/>
    </row>
    <row r="62" spans="1:5" ht="17.25" customHeight="1">
      <c r="A62" s="146" t="s">
        <v>18</v>
      </c>
      <c r="B62" s="44" t="s">
        <v>224</v>
      </c>
      <c r="C62" s="44"/>
      <c r="D62" s="44"/>
      <c r="E62" s="107">
        <f>E63+E66</f>
        <v>32448.5</v>
      </c>
    </row>
    <row r="63" spans="1:5" ht="58.5" customHeight="1">
      <c r="A63" s="134" t="s">
        <v>311</v>
      </c>
      <c r="B63" s="29" t="s">
        <v>19</v>
      </c>
      <c r="C63" s="29" t="s">
        <v>199</v>
      </c>
      <c r="D63" s="29"/>
      <c r="E63" s="34">
        <f>E64+E65</f>
        <v>23138.5</v>
      </c>
    </row>
    <row r="64" spans="1:8" ht="40.5" customHeight="1">
      <c r="A64" s="134" t="s">
        <v>190</v>
      </c>
      <c r="B64" s="29" t="s">
        <v>19</v>
      </c>
      <c r="C64" s="29" t="s">
        <v>199</v>
      </c>
      <c r="D64" s="29" t="s">
        <v>154</v>
      </c>
      <c r="E64" s="34">
        <f>'Приложение 2'!F70</f>
        <v>22938.5</v>
      </c>
      <c r="H64" s="105"/>
    </row>
    <row r="65" spans="1:8" ht="19.5" customHeight="1">
      <c r="A65" s="137" t="s">
        <v>160</v>
      </c>
      <c r="B65" s="29" t="s">
        <v>19</v>
      </c>
      <c r="C65" s="29" t="s">
        <v>199</v>
      </c>
      <c r="D65" s="29" t="s">
        <v>159</v>
      </c>
      <c r="E65" s="34">
        <f>'Приложение 2'!F71</f>
        <v>200</v>
      </c>
      <c r="H65" s="105"/>
    </row>
    <row r="66" spans="1:5" ht="56.25" customHeight="1">
      <c r="A66" s="180" t="s">
        <v>309</v>
      </c>
      <c r="B66" s="29" t="s">
        <v>19</v>
      </c>
      <c r="C66" s="29">
        <v>7930000151</v>
      </c>
      <c r="D66" s="29"/>
      <c r="E66" s="34">
        <f>E67</f>
        <v>9310</v>
      </c>
    </row>
    <row r="67" spans="1:8" ht="40.5" customHeight="1" thickBot="1">
      <c r="A67" s="134" t="s">
        <v>190</v>
      </c>
      <c r="B67" s="29" t="s">
        <v>19</v>
      </c>
      <c r="C67" s="29">
        <v>7930000151</v>
      </c>
      <c r="D67" s="29" t="s">
        <v>154</v>
      </c>
      <c r="E67" s="34">
        <f>'Приложение 2'!F73</f>
        <v>9310</v>
      </c>
      <c r="H67" s="105"/>
    </row>
    <row r="68" spans="1:5" ht="18" customHeight="1" thickBot="1">
      <c r="A68" s="124" t="s">
        <v>151</v>
      </c>
      <c r="B68" s="45" t="s">
        <v>230</v>
      </c>
      <c r="C68" s="39"/>
      <c r="D68" s="39"/>
      <c r="E68" s="106">
        <f>E69</f>
        <v>200</v>
      </c>
    </row>
    <row r="69" spans="1:5" ht="33" customHeight="1">
      <c r="A69" s="146" t="s">
        <v>150</v>
      </c>
      <c r="B69" s="44" t="s">
        <v>229</v>
      </c>
      <c r="C69" s="43"/>
      <c r="D69" s="43"/>
      <c r="E69" s="107">
        <f>E70</f>
        <v>200</v>
      </c>
    </row>
    <row r="70" spans="1:5" ht="72.75" customHeight="1">
      <c r="A70" s="134" t="s">
        <v>307</v>
      </c>
      <c r="B70" s="29" t="s">
        <v>149</v>
      </c>
      <c r="C70" s="29" t="s">
        <v>200</v>
      </c>
      <c r="D70" s="29"/>
      <c r="E70" s="34">
        <f>E71</f>
        <v>200</v>
      </c>
    </row>
    <row r="71" spans="1:5" ht="43.5" customHeight="1" thickBot="1">
      <c r="A71" s="149" t="s">
        <v>190</v>
      </c>
      <c r="B71" s="37" t="s">
        <v>149</v>
      </c>
      <c r="C71" s="37" t="s">
        <v>200</v>
      </c>
      <c r="D71" s="37" t="s">
        <v>154</v>
      </c>
      <c r="E71" s="38">
        <f>'Приложение 2'!F76</f>
        <v>200</v>
      </c>
    </row>
    <row r="72" spans="1:5" ht="18" customHeight="1" thickBot="1">
      <c r="A72" s="124" t="s">
        <v>20</v>
      </c>
      <c r="B72" s="45" t="s">
        <v>231</v>
      </c>
      <c r="C72" s="39"/>
      <c r="D72" s="39"/>
      <c r="E72" s="106">
        <f>E76+E73</f>
        <v>2974.1</v>
      </c>
    </row>
    <row r="73" spans="1:5" ht="44.25" customHeight="1">
      <c r="A73" s="150" t="s">
        <v>146</v>
      </c>
      <c r="B73" s="44" t="s">
        <v>229</v>
      </c>
      <c r="C73" s="43"/>
      <c r="D73" s="43"/>
      <c r="E73" s="107">
        <f>E74</f>
        <v>76.1</v>
      </c>
    </row>
    <row r="74" spans="1:5" ht="108.75" customHeight="1">
      <c r="A74" s="140" t="s">
        <v>148</v>
      </c>
      <c r="B74" s="29" t="s">
        <v>147</v>
      </c>
      <c r="C74" s="29" t="s">
        <v>201</v>
      </c>
      <c r="D74" s="29"/>
      <c r="E74" s="34">
        <f>E75</f>
        <v>76.1</v>
      </c>
    </row>
    <row r="75" spans="1:5" ht="40.5" customHeight="1">
      <c r="A75" s="134" t="s">
        <v>190</v>
      </c>
      <c r="B75" s="29" t="s">
        <v>147</v>
      </c>
      <c r="C75" s="29" t="s">
        <v>201</v>
      </c>
      <c r="D75" s="29" t="s">
        <v>154</v>
      </c>
      <c r="E75" s="34">
        <f>'Приложение 2'!F81</f>
        <v>76.1</v>
      </c>
    </row>
    <row r="76" spans="1:5" ht="21.75" customHeight="1">
      <c r="A76" s="150" t="s">
        <v>239</v>
      </c>
      <c r="B76" s="42" t="s">
        <v>228</v>
      </c>
      <c r="C76" s="41"/>
      <c r="D76" s="41"/>
      <c r="E76" s="108">
        <f>E79+E81+E83+E85+E87+E89+E77</f>
        <v>2898</v>
      </c>
    </row>
    <row r="77" spans="1:5" ht="43.5" customHeight="1">
      <c r="A77" s="136" t="s">
        <v>274</v>
      </c>
      <c r="B77" s="29" t="s">
        <v>240</v>
      </c>
      <c r="C77" s="29" t="s">
        <v>202</v>
      </c>
      <c r="D77" s="29"/>
      <c r="E77" s="34">
        <f>E78</f>
        <v>1310</v>
      </c>
    </row>
    <row r="78" spans="1:5" ht="42" customHeight="1">
      <c r="A78" s="149" t="s">
        <v>190</v>
      </c>
      <c r="B78" s="29" t="s">
        <v>240</v>
      </c>
      <c r="C78" s="37" t="s">
        <v>202</v>
      </c>
      <c r="D78" s="37" t="s">
        <v>154</v>
      </c>
      <c r="E78" s="38">
        <f>'Приложение 2'!F84</f>
        <v>1310</v>
      </c>
    </row>
    <row r="79" spans="1:5" ht="171" customHeight="1">
      <c r="A79" s="181" t="s">
        <v>236</v>
      </c>
      <c r="B79" s="29" t="s">
        <v>240</v>
      </c>
      <c r="C79" s="29" t="s">
        <v>237</v>
      </c>
      <c r="D79" s="29"/>
      <c r="E79" s="34">
        <f>E80</f>
        <v>515</v>
      </c>
    </row>
    <row r="80" spans="1:5" ht="42.75" customHeight="1">
      <c r="A80" s="134" t="s">
        <v>190</v>
      </c>
      <c r="B80" s="29" t="s">
        <v>240</v>
      </c>
      <c r="C80" s="29" t="s">
        <v>237</v>
      </c>
      <c r="D80" s="29" t="s">
        <v>154</v>
      </c>
      <c r="E80" s="34">
        <f>'Приложение 2'!F86</f>
        <v>515</v>
      </c>
    </row>
    <row r="81" spans="1:5" ht="41.25" customHeight="1">
      <c r="A81" s="136" t="s">
        <v>209</v>
      </c>
      <c r="B81" s="29" t="s">
        <v>240</v>
      </c>
      <c r="C81" s="29" t="s">
        <v>196</v>
      </c>
      <c r="D81" s="29"/>
      <c r="E81" s="34">
        <f>E82</f>
        <v>82</v>
      </c>
    </row>
    <row r="82" spans="1:5" ht="42.75" customHeight="1">
      <c r="A82" s="134" t="s">
        <v>190</v>
      </c>
      <c r="B82" s="29" t="s">
        <v>240</v>
      </c>
      <c r="C82" s="29" t="s">
        <v>196</v>
      </c>
      <c r="D82" s="29" t="s">
        <v>154</v>
      </c>
      <c r="E82" s="34">
        <f>'Приложение 2'!F88</f>
        <v>82</v>
      </c>
    </row>
    <row r="83" spans="1:5" ht="81" customHeight="1">
      <c r="A83" s="136" t="s">
        <v>187</v>
      </c>
      <c r="B83" s="29" t="s">
        <v>240</v>
      </c>
      <c r="C83" s="29" t="s">
        <v>207</v>
      </c>
      <c r="D83" s="29"/>
      <c r="E83" s="34">
        <f>E84</f>
        <v>535</v>
      </c>
    </row>
    <row r="84" spans="1:5" ht="41.25" customHeight="1">
      <c r="A84" s="134" t="s">
        <v>190</v>
      </c>
      <c r="B84" s="29" t="s">
        <v>240</v>
      </c>
      <c r="C84" s="29" t="s">
        <v>207</v>
      </c>
      <c r="D84" s="29" t="s">
        <v>154</v>
      </c>
      <c r="E84" s="34">
        <f>'Приложение 2'!F90</f>
        <v>535</v>
      </c>
    </row>
    <row r="85" spans="1:5" ht="107.25" customHeight="1">
      <c r="A85" s="136" t="s">
        <v>188</v>
      </c>
      <c r="B85" s="29" t="s">
        <v>240</v>
      </c>
      <c r="C85" s="29" t="s">
        <v>208</v>
      </c>
      <c r="D85" s="29"/>
      <c r="E85" s="34">
        <f>E86</f>
        <v>100</v>
      </c>
    </row>
    <row r="86" spans="1:5" ht="45.75" customHeight="1">
      <c r="A86" s="134" t="s">
        <v>190</v>
      </c>
      <c r="B86" s="29" t="s">
        <v>240</v>
      </c>
      <c r="C86" s="29" t="s">
        <v>208</v>
      </c>
      <c r="D86" s="29" t="s">
        <v>154</v>
      </c>
      <c r="E86" s="34">
        <f>'Приложение 2'!F92</f>
        <v>100</v>
      </c>
    </row>
    <row r="87" spans="1:5" ht="82.5" customHeight="1">
      <c r="A87" s="141" t="s">
        <v>210</v>
      </c>
      <c r="B87" s="29" t="s">
        <v>240</v>
      </c>
      <c r="C87" s="123" t="s">
        <v>211</v>
      </c>
      <c r="D87" s="123"/>
      <c r="E87" s="34">
        <f>E88</f>
        <v>258</v>
      </c>
    </row>
    <row r="88" spans="1:5" ht="48" customHeight="1">
      <c r="A88" s="137" t="s">
        <v>190</v>
      </c>
      <c r="B88" s="29" t="s">
        <v>240</v>
      </c>
      <c r="C88" s="123" t="s">
        <v>211</v>
      </c>
      <c r="D88" s="123" t="s">
        <v>154</v>
      </c>
      <c r="E88" s="34">
        <f>'Приложение 2'!F94</f>
        <v>258</v>
      </c>
    </row>
    <row r="89" spans="1:5" ht="96.75" customHeight="1">
      <c r="A89" s="142" t="s">
        <v>234</v>
      </c>
      <c r="B89" s="29" t="s">
        <v>240</v>
      </c>
      <c r="C89" s="123" t="s">
        <v>212</v>
      </c>
      <c r="D89" s="123"/>
      <c r="E89" s="34">
        <f>E90</f>
        <v>98</v>
      </c>
    </row>
    <row r="90" spans="1:5" ht="42" customHeight="1" thickBot="1">
      <c r="A90" s="137" t="s">
        <v>190</v>
      </c>
      <c r="B90" s="29" t="s">
        <v>240</v>
      </c>
      <c r="C90" s="123" t="s">
        <v>212</v>
      </c>
      <c r="D90" s="123" t="s">
        <v>154</v>
      </c>
      <c r="E90" s="34">
        <f>'Приложение 2'!F96</f>
        <v>98</v>
      </c>
    </row>
    <row r="91" spans="1:5" ht="30" customHeight="1" thickBot="1">
      <c r="A91" s="124" t="s">
        <v>131</v>
      </c>
      <c r="B91" s="45" t="s">
        <v>232</v>
      </c>
      <c r="C91" s="39"/>
      <c r="D91" s="39"/>
      <c r="E91" s="106">
        <f>E92</f>
        <v>13835</v>
      </c>
    </row>
    <row r="92" spans="1:5" ht="16.5" customHeight="1">
      <c r="A92" s="150" t="s">
        <v>74</v>
      </c>
      <c r="B92" s="44" t="s">
        <v>223</v>
      </c>
      <c r="C92" s="44"/>
      <c r="D92" s="44"/>
      <c r="E92" s="151">
        <f>E95+E93</f>
        <v>13835</v>
      </c>
    </row>
    <row r="93" spans="1:5" ht="69" customHeight="1">
      <c r="A93" s="134" t="s">
        <v>308</v>
      </c>
      <c r="B93" s="29" t="s">
        <v>23</v>
      </c>
      <c r="C93" s="29" t="s">
        <v>203</v>
      </c>
      <c r="D93" s="29"/>
      <c r="E93" s="34">
        <f>E94</f>
        <v>4425</v>
      </c>
    </row>
    <row r="94" spans="1:5" ht="39" customHeight="1">
      <c r="A94" s="134" t="s">
        <v>190</v>
      </c>
      <c r="B94" s="29" t="s">
        <v>23</v>
      </c>
      <c r="C94" s="29" t="s">
        <v>203</v>
      </c>
      <c r="D94" s="29" t="s">
        <v>154</v>
      </c>
      <c r="E94" s="34">
        <f>'Приложение 2'!F100</f>
        <v>4425</v>
      </c>
    </row>
    <row r="95" spans="1:5" ht="66.75" customHeight="1">
      <c r="A95" s="136" t="s">
        <v>317</v>
      </c>
      <c r="B95" s="29" t="s">
        <v>23</v>
      </c>
      <c r="C95" s="29" t="s">
        <v>244</v>
      </c>
      <c r="D95" s="29"/>
      <c r="E95" s="34">
        <f>E96</f>
        <v>9410</v>
      </c>
    </row>
    <row r="96" spans="1:5" ht="46.5" customHeight="1" thickBot="1">
      <c r="A96" s="149" t="s">
        <v>190</v>
      </c>
      <c r="B96" s="37" t="s">
        <v>23</v>
      </c>
      <c r="C96" s="37" t="s">
        <v>244</v>
      </c>
      <c r="D96" s="37" t="s">
        <v>154</v>
      </c>
      <c r="E96" s="38">
        <f>'Приложение 2'!F102</f>
        <v>9410</v>
      </c>
    </row>
    <row r="97" spans="1:5" ht="23.25" customHeight="1" thickBot="1">
      <c r="A97" s="124" t="s">
        <v>25</v>
      </c>
      <c r="B97" s="39">
        <v>10</v>
      </c>
      <c r="C97" s="39"/>
      <c r="D97" s="39"/>
      <c r="E97" s="106">
        <f>E101+E98</f>
        <v>25823.699999999997</v>
      </c>
    </row>
    <row r="98" spans="1:5" ht="19.5" customHeight="1">
      <c r="A98" s="146" t="s">
        <v>273</v>
      </c>
      <c r="B98" s="44" t="s">
        <v>223</v>
      </c>
      <c r="C98" s="43"/>
      <c r="D98" s="43"/>
      <c r="E98" s="107">
        <f>E99</f>
        <v>474</v>
      </c>
    </row>
    <row r="99" spans="1:5" ht="64.5" customHeight="1">
      <c r="A99" s="137" t="s">
        <v>189</v>
      </c>
      <c r="B99" s="29" t="s">
        <v>272</v>
      </c>
      <c r="C99" s="29" t="s">
        <v>204</v>
      </c>
      <c r="D99" s="29"/>
      <c r="E99" s="34">
        <f>E100</f>
        <v>474</v>
      </c>
    </row>
    <row r="100" spans="1:5" ht="33.75" customHeight="1">
      <c r="A100" s="134" t="s">
        <v>157</v>
      </c>
      <c r="B100" s="29" t="s">
        <v>272</v>
      </c>
      <c r="C100" s="29" t="s">
        <v>204</v>
      </c>
      <c r="D100" s="29" t="s">
        <v>158</v>
      </c>
      <c r="E100" s="34">
        <f>'Приложение 2'!F106</f>
        <v>474</v>
      </c>
    </row>
    <row r="101" spans="1:5" ht="19.5" customHeight="1">
      <c r="A101" s="133" t="s">
        <v>26</v>
      </c>
      <c r="B101" s="42" t="s">
        <v>225</v>
      </c>
      <c r="C101" s="41"/>
      <c r="D101" s="41"/>
      <c r="E101" s="108">
        <f>E102+E104</f>
        <v>25349.699999999997</v>
      </c>
    </row>
    <row r="102" spans="1:9" ht="81.75" customHeight="1">
      <c r="A102" s="140" t="s">
        <v>220</v>
      </c>
      <c r="B102" s="29" t="s">
        <v>75</v>
      </c>
      <c r="C102" s="29" t="s">
        <v>216</v>
      </c>
      <c r="D102" s="29"/>
      <c r="E102" s="34">
        <f>E103</f>
        <v>16938.6</v>
      </c>
      <c r="G102" s="105"/>
      <c r="I102" s="105"/>
    </row>
    <row r="103" spans="1:5" ht="30.75" customHeight="1">
      <c r="A103" s="140" t="s">
        <v>157</v>
      </c>
      <c r="B103" s="29">
        <v>1004</v>
      </c>
      <c r="C103" s="29" t="s">
        <v>216</v>
      </c>
      <c r="D103" s="29" t="s">
        <v>158</v>
      </c>
      <c r="E103" s="34">
        <f>'Приложение 2'!F109</f>
        <v>16938.6</v>
      </c>
    </row>
    <row r="104" spans="1:10" ht="68.25" customHeight="1">
      <c r="A104" s="140" t="s">
        <v>221</v>
      </c>
      <c r="B104" s="29" t="s">
        <v>75</v>
      </c>
      <c r="C104" s="29" t="s">
        <v>217</v>
      </c>
      <c r="D104" s="29"/>
      <c r="E104" s="34">
        <f>E105</f>
        <v>8411.1</v>
      </c>
      <c r="I104" s="105"/>
      <c r="J104" s="105"/>
    </row>
    <row r="105" spans="1:5" ht="30" customHeight="1" thickBot="1">
      <c r="A105" s="149" t="s">
        <v>157</v>
      </c>
      <c r="B105" s="37">
        <v>1004</v>
      </c>
      <c r="C105" s="29" t="s">
        <v>217</v>
      </c>
      <c r="D105" s="37" t="s">
        <v>158</v>
      </c>
      <c r="E105" s="38">
        <f>'Приложение 2'!F111</f>
        <v>8411.1</v>
      </c>
    </row>
    <row r="106" spans="1:5" ht="28.5" customHeight="1" thickBot="1">
      <c r="A106" s="124" t="s">
        <v>109</v>
      </c>
      <c r="B106" s="45" t="s">
        <v>226</v>
      </c>
      <c r="C106" s="39"/>
      <c r="D106" s="39"/>
      <c r="E106" s="106">
        <f>E107</f>
        <v>1005</v>
      </c>
    </row>
    <row r="107" spans="1:5" ht="18.75" customHeight="1">
      <c r="A107" s="148" t="s">
        <v>112</v>
      </c>
      <c r="B107" s="44" t="s">
        <v>222</v>
      </c>
      <c r="C107" s="43"/>
      <c r="D107" s="43"/>
      <c r="E107" s="107">
        <f>E108</f>
        <v>1005</v>
      </c>
    </row>
    <row r="108" spans="1:5" ht="140.25" customHeight="1">
      <c r="A108" s="154" t="s">
        <v>275</v>
      </c>
      <c r="B108" s="29" t="s">
        <v>111</v>
      </c>
      <c r="C108" s="29" t="s">
        <v>205</v>
      </c>
      <c r="D108" s="29"/>
      <c r="E108" s="34">
        <f>E109</f>
        <v>1005</v>
      </c>
    </row>
    <row r="109" spans="1:5" ht="47.25" customHeight="1" thickBot="1">
      <c r="A109" s="149" t="s">
        <v>190</v>
      </c>
      <c r="B109" s="37" t="s">
        <v>111</v>
      </c>
      <c r="C109" s="37" t="s">
        <v>205</v>
      </c>
      <c r="D109" s="37" t="s">
        <v>154</v>
      </c>
      <c r="E109" s="38">
        <f>'Приложение 2'!F115</f>
        <v>1005</v>
      </c>
    </row>
    <row r="110" spans="1:5" ht="39.75" customHeight="1" thickBot="1">
      <c r="A110" s="124" t="s">
        <v>114</v>
      </c>
      <c r="B110" s="39">
        <v>12</v>
      </c>
      <c r="C110" s="39"/>
      <c r="D110" s="39"/>
      <c r="E110" s="106">
        <f>E111+E125</f>
        <v>2524</v>
      </c>
    </row>
    <row r="111" spans="1:5" ht="18" customHeight="1">
      <c r="A111" s="150" t="s">
        <v>24</v>
      </c>
      <c r="B111" s="44" t="s">
        <v>222</v>
      </c>
      <c r="C111" s="43"/>
      <c r="D111" s="43"/>
      <c r="E111" s="107">
        <f>E112</f>
        <v>2524</v>
      </c>
    </row>
    <row r="112" spans="1:11" ht="33.75" customHeight="1">
      <c r="A112" s="140" t="s">
        <v>119</v>
      </c>
      <c r="B112" s="29" t="s">
        <v>113</v>
      </c>
      <c r="C112" s="29" t="s">
        <v>206</v>
      </c>
      <c r="D112" s="29"/>
      <c r="E112" s="34">
        <f>E113</f>
        <v>2524</v>
      </c>
      <c r="G112" s="105"/>
      <c r="I112" s="160"/>
      <c r="J112" s="97"/>
      <c r="K112" s="132"/>
    </row>
    <row r="113" spans="1:11" ht="43.5" customHeight="1" thickBot="1">
      <c r="A113" s="149" t="s">
        <v>190</v>
      </c>
      <c r="B113" s="37" t="s">
        <v>113</v>
      </c>
      <c r="C113" s="37" t="s">
        <v>206</v>
      </c>
      <c r="D113" s="37" t="s">
        <v>154</v>
      </c>
      <c r="E113" s="38">
        <f>'Приложение 2'!F119</f>
        <v>2524</v>
      </c>
      <c r="I113" s="97"/>
      <c r="J113" s="97"/>
      <c r="K113" s="132"/>
    </row>
    <row r="114" spans="1:11" ht="19.5" customHeight="1" thickBot="1">
      <c r="A114" s="190">
        <f>E7+E53+E57+E61+E68+E72+E91+E97+E106+E110</f>
        <v>116456.00000000001</v>
      </c>
      <c r="B114" s="191"/>
      <c r="C114" s="191"/>
      <c r="D114" s="191"/>
      <c r="E114" s="192"/>
      <c r="I114" s="97"/>
      <c r="J114" s="97"/>
      <c r="K114" s="97"/>
    </row>
  </sheetData>
  <sheetProtection/>
  <mergeCells count="4">
    <mergeCell ref="A114:E114"/>
    <mergeCell ref="C1:E1"/>
    <mergeCell ref="B2:E4"/>
    <mergeCell ref="A5:E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1.875" style="0" customWidth="1"/>
  </cols>
  <sheetData>
    <row r="1" spans="1:3" ht="12.75">
      <c r="A1" s="23"/>
      <c r="B1" s="187" t="s">
        <v>302</v>
      </c>
      <c r="C1" s="187"/>
    </row>
    <row r="2" spans="1:3" ht="12.75">
      <c r="A2" s="23"/>
      <c r="B2" s="189" t="s">
        <v>303</v>
      </c>
      <c r="C2" s="189"/>
    </row>
    <row r="3" spans="1:3" ht="12.75">
      <c r="A3" s="23"/>
      <c r="B3" s="189"/>
      <c r="C3" s="189"/>
    </row>
    <row r="4" spans="1:3" ht="26.25" customHeight="1">
      <c r="A4" s="23"/>
      <c r="B4" s="189"/>
      <c r="C4" s="189"/>
    </row>
    <row r="5" spans="1:3" ht="40.5" customHeight="1" thickBot="1">
      <c r="A5" s="198" t="s">
        <v>304</v>
      </c>
      <c r="B5" s="199"/>
      <c r="C5" s="199"/>
    </row>
    <row r="6" spans="1:3" ht="31.5" customHeight="1" thickBot="1">
      <c r="A6" s="127" t="s">
        <v>77</v>
      </c>
      <c r="B6" s="93" t="s">
        <v>115</v>
      </c>
      <c r="C6" s="94" t="s">
        <v>93</v>
      </c>
    </row>
    <row r="7" spans="1:3" ht="44.25" customHeight="1" thickBot="1">
      <c r="A7" s="128" t="s">
        <v>78</v>
      </c>
      <c r="B7" s="45" t="s">
        <v>79</v>
      </c>
      <c r="C7" s="95">
        <f>C8</f>
        <v>2500</v>
      </c>
    </row>
    <row r="8" spans="1:3" ht="34.5" customHeight="1">
      <c r="A8" s="48" t="s">
        <v>80</v>
      </c>
      <c r="B8" s="33" t="s">
        <v>183</v>
      </c>
      <c r="C8" s="40">
        <f>C13-C9</f>
        <v>2500</v>
      </c>
    </row>
    <row r="9" spans="1:3" ht="19.5" customHeight="1">
      <c r="A9" s="46" t="s">
        <v>81</v>
      </c>
      <c r="B9" s="29" t="s">
        <v>82</v>
      </c>
      <c r="C9" s="36">
        <f>C10</f>
        <v>113956</v>
      </c>
    </row>
    <row r="10" spans="1:3" ht="21.75" customHeight="1">
      <c r="A10" s="46" t="s">
        <v>83</v>
      </c>
      <c r="B10" s="32" t="s">
        <v>84</v>
      </c>
      <c r="C10" s="36">
        <f>C11</f>
        <v>113956</v>
      </c>
    </row>
    <row r="11" spans="1:3" ht="30.75" customHeight="1">
      <c r="A11" s="46" t="s">
        <v>85</v>
      </c>
      <c r="B11" s="32" t="s">
        <v>86</v>
      </c>
      <c r="C11" s="36">
        <f>C12</f>
        <v>113956</v>
      </c>
    </row>
    <row r="12" spans="1:3" ht="57" customHeight="1">
      <c r="A12" s="129" t="s">
        <v>101</v>
      </c>
      <c r="B12" s="32" t="s">
        <v>184</v>
      </c>
      <c r="C12" s="36">
        <f>'Приложение 1'!D47</f>
        <v>113956</v>
      </c>
    </row>
    <row r="13" spans="1:3" ht="18" customHeight="1">
      <c r="A13" s="46" t="s">
        <v>87</v>
      </c>
      <c r="B13" s="29" t="s">
        <v>88</v>
      </c>
      <c r="C13" s="36">
        <f>C14</f>
        <v>116456</v>
      </c>
    </row>
    <row r="14" spans="1:3" ht="25.5">
      <c r="A14" s="46" t="s">
        <v>89</v>
      </c>
      <c r="B14" s="32" t="s">
        <v>90</v>
      </c>
      <c r="C14" s="36">
        <f>C15</f>
        <v>116456</v>
      </c>
    </row>
    <row r="15" spans="1:3" ht="31.5" customHeight="1">
      <c r="A15" s="46" t="s">
        <v>91</v>
      </c>
      <c r="B15" s="32" t="s">
        <v>92</v>
      </c>
      <c r="C15" s="36">
        <f>C16</f>
        <v>116456</v>
      </c>
    </row>
    <row r="16" spans="1:3" ht="66" customHeight="1" thickBot="1">
      <c r="A16" s="130" t="s">
        <v>102</v>
      </c>
      <c r="B16" s="88" t="s">
        <v>185</v>
      </c>
      <c r="C16" s="92">
        <f>'Приложение 2'!F120</f>
        <v>116456</v>
      </c>
    </row>
    <row r="17" spans="1:3" ht="19.5" thickBot="1">
      <c r="A17" s="196"/>
      <c r="B17" s="197"/>
      <c r="C17" s="96">
        <f>C8</f>
        <v>2500</v>
      </c>
    </row>
  </sheetData>
  <sheetProtection/>
  <mergeCells count="4">
    <mergeCell ref="A17:B17"/>
    <mergeCell ref="B1:C1"/>
    <mergeCell ref="B2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0.625" style="0" customWidth="1"/>
    <col min="2" max="2" width="27.25390625" style="0" customWidth="1"/>
    <col min="3" max="3" width="45.625" style="0" customWidth="1"/>
  </cols>
  <sheetData>
    <row r="1" spans="1:3" ht="12.75">
      <c r="A1" s="26"/>
      <c r="B1" s="23"/>
      <c r="C1" s="24" t="s">
        <v>305</v>
      </c>
    </row>
    <row r="2" spans="1:3" ht="12.75">
      <c r="A2" s="26"/>
      <c r="B2" s="23"/>
      <c r="C2" s="189" t="s">
        <v>306</v>
      </c>
    </row>
    <row r="3" spans="1:3" ht="12.75">
      <c r="A3" s="26"/>
      <c r="B3" s="23"/>
      <c r="C3" s="189"/>
    </row>
    <row r="4" spans="1:3" ht="33.75" customHeight="1">
      <c r="A4" s="26"/>
      <c r="B4" s="23"/>
      <c r="C4" s="189"/>
    </row>
    <row r="5" spans="1:3" ht="40.5" customHeight="1" thickBot="1">
      <c r="A5" s="204" t="s">
        <v>245</v>
      </c>
      <c r="B5" s="204"/>
      <c r="C5" s="204"/>
    </row>
    <row r="6" spans="1:3" ht="31.5" customHeight="1" thickBot="1">
      <c r="A6" s="200" t="s">
        <v>94</v>
      </c>
      <c r="B6" s="201"/>
      <c r="C6" s="202" t="s">
        <v>76</v>
      </c>
    </row>
    <row r="7" spans="1:3" ht="57.75" customHeight="1" thickBot="1">
      <c r="A7" s="47" t="s">
        <v>95</v>
      </c>
      <c r="B7" s="47" t="s">
        <v>96</v>
      </c>
      <c r="C7" s="203"/>
    </row>
    <row r="8" spans="1:3" ht="34.5" customHeight="1">
      <c r="A8" s="98">
        <v>182</v>
      </c>
      <c r="B8" s="99"/>
      <c r="C8" s="100" t="s">
        <v>246</v>
      </c>
    </row>
    <row r="9" spans="1:3" ht="37.5" customHeight="1">
      <c r="A9" s="48" t="s">
        <v>40</v>
      </c>
      <c r="B9" s="33" t="s">
        <v>38</v>
      </c>
      <c r="C9" s="90" t="s">
        <v>39</v>
      </c>
    </row>
    <row r="10" spans="1:3" ht="27.75" customHeight="1">
      <c r="A10" s="48" t="s">
        <v>40</v>
      </c>
      <c r="B10" s="33" t="s">
        <v>247</v>
      </c>
      <c r="C10" s="90" t="s">
        <v>41</v>
      </c>
    </row>
    <row r="11" spans="1:3" ht="40.5" customHeight="1">
      <c r="A11" s="48">
        <v>182</v>
      </c>
      <c r="B11" s="33" t="s">
        <v>120</v>
      </c>
      <c r="C11" s="90" t="s">
        <v>41</v>
      </c>
    </row>
    <row r="12" spans="1:3" ht="44.25" customHeight="1">
      <c r="A12" s="48">
        <v>182</v>
      </c>
      <c r="B12" s="33" t="s">
        <v>121</v>
      </c>
      <c r="C12" s="90" t="s">
        <v>122</v>
      </c>
    </row>
    <row r="13" spans="1:3" ht="44.25" customHeight="1">
      <c r="A13" s="48" t="s">
        <v>40</v>
      </c>
      <c r="B13" s="33" t="s">
        <v>144</v>
      </c>
      <c r="C13" s="90" t="s">
        <v>42</v>
      </c>
    </row>
    <row r="14" spans="1:3" ht="70.5" customHeight="1">
      <c r="A14" s="48">
        <v>182</v>
      </c>
      <c r="B14" s="33" t="s">
        <v>123</v>
      </c>
      <c r="C14" s="90" t="s">
        <v>259</v>
      </c>
    </row>
    <row r="15" spans="1:3" ht="53.25" customHeight="1">
      <c r="A15" s="48">
        <v>182</v>
      </c>
      <c r="B15" s="33" t="s">
        <v>124</v>
      </c>
      <c r="C15" s="90" t="s">
        <v>125</v>
      </c>
    </row>
    <row r="16" spans="1:3" ht="38.25" customHeight="1">
      <c r="A16" s="48">
        <v>182</v>
      </c>
      <c r="B16" s="33" t="s">
        <v>248</v>
      </c>
      <c r="C16" s="90" t="s">
        <v>260</v>
      </c>
    </row>
    <row r="17" spans="1:3" ht="25.5">
      <c r="A17" s="48">
        <v>182</v>
      </c>
      <c r="B17" s="33" t="s">
        <v>145</v>
      </c>
      <c r="C17" s="90" t="s">
        <v>249</v>
      </c>
    </row>
    <row r="18" spans="1:3" ht="25.5">
      <c r="A18" s="48">
        <v>182</v>
      </c>
      <c r="B18" s="33" t="s">
        <v>126</v>
      </c>
      <c r="C18" s="90" t="s">
        <v>249</v>
      </c>
    </row>
    <row r="19" spans="1:3" ht="38.25">
      <c r="A19" s="48">
        <v>182</v>
      </c>
      <c r="B19" s="33" t="s">
        <v>127</v>
      </c>
      <c r="C19" s="90" t="s">
        <v>257</v>
      </c>
    </row>
    <row r="20" spans="1:3" ht="25.5">
      <c r="A20" s="48">
        <v>182</v>
      </c>
      <c r="B20" s="33" t="s">
        <v>174</v>
      </c>
      <c r="C20" s="90" t="s">
        <v>175</v>
      </c>
    </row>
    <row r="21" spans="1:3" ht="38.25">
      <c r="A21" s="48">
        <v>182</v>
      </c>
      <c r="B21" s="33" t="s">
        <v>177</v>
      </c>
      <c r="C21" s="90" t="s">
        <v>250</v>
      </c>
    </row>
    <row r="22" spans="1:3" ht="63.75">
      <c r="A22" s="48">
        <v>182</v>
      </c>
      <c r="B22" s="33" t="s">
        <v>47</v>
      </c>
      <c r="C22" s="90" t="s">
        <v>251</v>
      </c>
    </row>
    <row r="23" spans="1:3" ht="25.5">
      <c r="A23" s="98">
        <v>806</v>
      </c>
      <c r="B23" s="99"/>
      <c r="C23" s="100" t="s">
        <v>301</v>
      </c>
    </row>
    <row r="24" spans="1:3" ht="89.25">
      <c r="A24" s="48">
        <v>806</v>
      </c>
      <c r="B24" s="33" t="s">
        <v>52</v>
      </c>
      <c r="C24" s="90" t="s">
        <v>261</v>
      </c>
    </row>
    <row r="25" spans="1:3" ht="25.5">
      <c r="A25" s="98">
        <v>807</v>
      </c>
      <c r="B25" s="99"/>
      <c r="C25" s="100" t="s">
        <v>258</v>
      </c>
    </row>
    <row r="26" spans="1:3" ht="89.25">
      <c r="A26" s="48">
        <v>807</v>
      </c>
      <c r="B26" s="33" t="s">
        <v>52</v>
      </c>
      <c r="C26" s="90" t="s">
        <v>261</v>
      </c>
    </row>
    <row r="27" spans="1:3" ht="25.5">
      <c r="A27" s="98">
        <v>824</v>
      </c>
      <c r="B27" s="99"/>
      <c r="C27" s="100" t="s">
        <v>252</v>
      </c>
    </row>
    <row r="28" spans="1:3" ht="89.25">
      <c r="A28" s="48">
        <v>824</v>
      </c>
      <c r="B28" s="33" t="s">
        <v>52</v>
      </c>
      <c r="C28" s="90" t="s">
        <v>261</v>
      </c>
    </row>
    <row r="29" spans="1:3" ht="25.5">
      <c r="A29" s="98">
        <v>856</v>
      </c>
      <c r="B29" s="99"/>
      <c r="C29" s="100" t="s">
        <v>253</v>
      </c>
    </row>
    <row r="30" spans="1:3" ht="89.25">
      <c r="A30" s="48">
        <v>856</v>
      </c>
      <c r="B30" s="33" t="s">
        <v>52</v>
      </c>
      <c r="C30" s="90" t="s">
        <v>261</v>
      </c>
    </row>
    <row r="31" spans="1:3" ht="63.75">
      <c r="A31" s="48">
        <v>856</v>
      </c>
      <c r="B31" s="33" t="s">
        <v>56</v>
      </c>
      <c r="C31" s="90" t="s">
        <v>254</v>
      </c>
    </row>
    <row r="32" spans="1:3" ht="12.75">
      <c r="A32" s="98">
        <v>867</v>
      </c>
      <c r="B32" s="99"/>
      <c r="C32" s="100" t="s">
        <v>255</v>
      </c>
    </row>
    <row r="33" spans="1:3" ht="76.5">
      <c r="A33" s="48">
        <v>867</v>
      </c>
      <c r="B33" s="33" t="s">
        <v>256</v>
      </c>
      <c r="C33" s="90" t="s">
        <v>270</v>
      </c>
    </row>
    <row r="34" spans="1:3" ht="25.5">
      <c r="A34" s="98" t="s">
        <v>44</v>
      </c>
      <c r="B34" s="99"/>
      <c r="C34" s="100" t="s">
        <v>72</v>
      </c>
    </row>
    <row r="35" spans="1:3" ht="51">
      <c r="A35" s="48" t="s">
        <v>44</v>
      </c>
      <c r="B35" s="33" t="s">
        <v>263</v>
      </c>
      <c r="C35" s="90" t="s">
        <v>181</v>
      </c>
    </row>
    <row r="36" spans="1:3" ht="63.75">
      <c r="A36" s="48" t="s">
        <v>44</v>
      </c>
      <c r="B36" s="33" t="s">
        <v>264</v>
      </c>
      <c r="C36" s="90" t="s">
        <v>62</v>
      </c>
    </row>
    <row r="37" spans="1:3" ht="102">
      <c r="A37" s="48" t="s">
        <v>44</v>
      </c>
      <c r="B37" s="33" t="s">
        <v>265</v>
      </c>
      <c r="C37" s="90" t="s">
        <v>63</v>
      </c>
    </row>
    <row r="38" spans="1:3" ht="63.75">
      <c r="A38" s="48" t="s">
        <v>44</v>
      </c>
      <c r="B38" s="33" t="s">
        <v>267</v>
      </c>
      <c r="C38" s="90" t="s">
        <v>182</v>
      </c>
    </row>
    <row r="39" spans="1:3" ht="51">
      <c r="A39" s="48" t="s">
        <v>44</v>
      </c>
      <c r="B39" s="33" t="s">
        <v>268</v>
      </c>
      <c r="C39" s="90" t="s">
        <v>64</v>
      </c>
    </row>
    <row r="40" spans="1:3" ht="51.75" thickBot="1">
      <c r="A40" s="101" t="s">
        <v>44</v>
      </c>
      <c r="B40" s="102" t="s">
        <v>269</v>
      </c>
      <c r="C40" s="103" t="s">
        <v>106</v>
      </c>
    </row>
  </sheetData>
  <sheetProtection/>
  <mergeCells count="4">
    <mergeCell ref="A6:B6"/>
    <mergeCell ref="C6:C7"/>
    <mergeCell ref="A5:C5"/>
    <mergeCell ref="C2:C4"/>
  </mergeCells>
  <printOptions/>
  <pageMargins left="0.75" right="0.75" top="0.2" bottom="0.2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13.25390625" style="0" customWidth="1"/>
    <col min="2" max="2" width="22.00390625" style="0" customWidth="1"/>
    <col min="3" max="3" width="51.625" style="0" customWidth="1"/>
  </cols>
  <sheetData>
    <row r="1" spans="1:3" ht="12.75">
      <c r="A1" s="23"/>
      <c r="B1" s="26"/>
      <c r="C1" s="24" t="s">
        <v>298</v>
      </c>
    </row>
    <row r="2" spans="1:3" ht="12.75">
      <c r="A2" s="23"/>
      <c r="B2" s="26"/>
      <c r="C2" s="24" t="s">
        <v>100</v>
      </c>
    </row>
    <row r="3" spans="1:3" ht="12.75">
      <c r="A3" s="23"/>
      <c r="B3" s="26"/>
      <c r="C3" s="24" t="s">
        <v>299</v>
      </c>
    </row>
    <row r="4" spans="1:3" ht="25.5">
      <c r="A4" s="23"/>
      <c r="B4" s="49"/>
      <c r="C4" s="25" t="s">
        <v>300</v>
      </c>
    </row>
    <row r="5" spans="1:3" ht="82.5" customHeight="1">
      <c r="A5" s="198" t="s">
        <v>186</v>
      </c>
      <c r="B5" s="198"/>
      <c r="C5" s="198"/>
    </row>
    <row r="6" spans="1:5" ht="14.25" customHeight="1" thickBot="1">
      <c r="A6" s="209"/>
      <c r="B6" s="210"/>
      <c r="C6" s="210"/>
      <c r="D6" s="131"/>
      <c r="E6" s="131"/>
    </row>
    <row r="7" spans="1:3" ht="33" customHeight="1" thickBot="1">
      <c r="A7" s="205" t="s">
        <v>94</v>
      </c>
      <c r="B7" s="206"/>
      <c r="C7" s="207" t="s">
        <v>76</v>
      </c>
    </row>
    <row r="8" spans="1:3" ht="114.75" customHeight="1" thickBot="1">
      <c r="A8" s="50" t="s">
        <v>95</v>
      </c>
      <c r="B8" s="8" t="s">
        <v>97</v>
      </c>
      <c r="C8" s="208"/>
    </row>
    <row r="9" spans="1:3" ht="30.75" customHeight="1">
      <c r="A9" s="48" t="s">
        <v>44</v>
      </c>
      <c r="B9" s="33"/>
      <c r="C9" s="56" t="s">
        <v>72</v>
      </c>
    </row>
    <row r="10" spans="1:3" ht="47.25" customHeight="1">
      <c r="A10" s="46" t="s">
        <v>44</v>
      </c>
      <c r="B10" s="52" t="s">
        <v>98</v>
      </c>
      <c r="C10" s="51" t="s">
        <v>184</v>
      </c>
    </row>
    <row r="11" spans="1:3" ht="60" customHeight="1" thickBot="1">
      <c r="A11" s="53" t="s">
        <v>44</v>
      </c>
      <c r="B11" s="54" t="s">
        <v>99</v>
      </c>
      <c r="C11" s="55" t="s">
        <v>185</v>
      </c>
    </row>
  </sheetData>
  <sheetProtection/>
  <mergeCells count="4">
    <mergeCell ref="A5:C5"/>
    <mergeCell ref="A7:B7"/>
    <mergeCell ref="C7:C8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60.875" style="0" customWidth="1"/>
    <col min="2" max="2" width="10.00390625" style="0" customWidth="1"/>
    <col min="3" max="3" width="17.125" style="0" customWidth="1"/>
  </cols>
  <sheetData>
    <row r="1" spans="1:3" ht="12.75">
      <c r="A1" s="23"/>
      <c r="B1" s="211" t="s">
        <v>295</v>
      </c>
      <c r="C1" s="211"/>
    </row>
    <row r="2" spans="1:3" ht="12.75" customHeight="1">
      <c r="A2" s="194" t="s">
        <v>296</v>
      </c>
      <c r="B2" s="194"/>
      <c r="C2" s="194"/>
    </row>
    <row r="3" spans="1:3" ht="12.75">
      <c r="A3" s="194" t="s">
        <v>318</v>
      </c>
      <c r="B3" s="194"/>
      <c r="C3" s="194"/>
    </row>
    <row r="4" spans="1:3" ht="34.5" customHeight="1" thickBot="1">
      <c r="A4" s="188" t="s">
        <v>297</v>
      </c>
      <c r="B4" s="188"/>
      <c r="C4" s="195"/>
    </row>
    <row r="5" spans="1:3" ht="49.5" customHeight="1" thickBot="1">
      <c r="A5" s="144" t="s">
        <v>76</v>
      </c>
      <c r="B5" s="27" t="s">
        <v>235</v>
      </c>
      <c r="C5" s="145" t="s">
        <v>1</v>
      </c>
    </row>
    <row r="6" spans="1:3" ht="28.5" customHeight="1" thickBot="1">
      <c r="A6" s="124" t="s">
        <v>2</v>
      </c>
      <c r="B6" s="45" t="s">
        <v>223</v>
      </c>
      <c r="C6" s="106">
        <f>C7+C8+C9+C10+C11+C12</f>
        <v>37070.700000000004</v>
      </c>
    </row>
    <row r="7" spans="1:5" ht="34.5" customHeight="1">
      <c r="A7" s="146" t="s">
        <v>4</v>
      </c>
      <c r="B7" s="44" t="s">
        <v>222</v>
      </c>
      <c r="C7" s="107">
        <f>'Приложение 2'!F14</f>
        <v>1224.9</v>
      </c>
      <c r="E7" s="105"/>
    </row>
    <row r="8" spans="1:3" ht="42" customHeight="1">
      <c r="A8" s="135" t="s">
        <v>103</v>
      </c>
      <c r="B8" s="42" t="s">
        <v>224</v>
      </c>
      <c r="C8" s="108">
        <f>'Приложение 2'!F17</f>
        <v>5694.7</v>
      </c>
    </row>
    <row r="9" spans="1:3" ht="42" customHeight="1">
      <c r="A9" s="138" t="s">
        <v>104</v>
      </c>
      <c r="B9" s="42" t="s">
        <v>225</v>
      </c>
      <c r="C9" s="108">
        <f>'Приложение 2'!F29</f>
        <v>19281.100000000002</v>
      </c>
    </row>
    <row r="10" spans="1:3" ht="21" customHeight="1">
      <c r="A10" s="138" t="s">
        <v>290</v>
      </c>
      <c r="B10" s="42" t="s">
        <v>231</v>
      </c>
      <c r="C10" s="108">
        <f>'Приложение 2'!F9</f>
        <v>9850</v>
      </c>
    </row>
    <row r="11" spans="1:3" ht="13.5" customHeight="1">
      <c r="A11" s="138" t="s">
        <v>10</v>
      </c>
      <c r="B11" s="42" t="s">
        <v>226</v>
      </c>
      <c r="C11" s="108">
        <f>'Приложение 2'!F39</f>
        <v>20</v>
      </c>
    </row>
    <row r="12" spans="1:3" ht="17.25" customHeight="1" thickBot="1">
      <c r="A12" s="139" t="s">
        <v>12</v>
      </c>
      <c r="B12" s="42" t="s">
        <v>227</v>
      </c>
      <c r="C12" s="108">
        <f>'Приложение 2'!F24+'Приложение 2'!F42</f>
        <v>1000</v>
      </c>
    </row>
    <row r="13" spans="1:3" ht="37.5" customHeight="1" thickBot="1">
      <c r="A13" s="124" t="s">
        <v>13</v>
      </c>
      <c r="B13" s="45" t="s">
        <v>224</v>
      </c>
      <c r="C13" s="106">
        <f>C14</f>
        <v>150</v>
      </c>
    </row>
    <row r="14" spans="1:3" ht="30" customHeight="1" thickBot="1">
      <c r="A14" s="148" t="s">
        <v>105</v>
      </c>
      <c r="B14" s="44" t="s">
        <v>228</v>
      </c>
      <c r="C14" s="107">
        <f>'Приложение 2'!F60</f>
        <v>150</v>
      </c>
    </row>
    <row r="15" spans="1:4" ht="28.5" customHeight="1" thickBot="1">
      <c r="A15" s="124" t="s">
        <v>141</v>
      </c>
      <c r="B15" s="45" t="s">
        <v>225</v>
      </c>
      <c r="C15" s="106">
        <f>C16</f>
        <v>425</v>
      </c>
      <c r="D15" s="105"/>
    </row>
    <row r="16" spans="1:3" ht="17.25" customHeight="1" thickBot="1">
      <c r="A16" s="146" t="s">
        <v>138</v>
      </c>
      <c r="B16" s="44" t="s">
        <v>223</v>
      </c>
      <c r="C16" s="107">
        <f>'Приложение 2'!F64</f>
        <v>425</v>
      </c>
    </row>
    <row r="17" spans="1:5" ht="28.5" customHeight="1" thickBot="1">
      <c r="A17" s="124" t="s">
        <v>16</v>
      </c>
      <c r="B17" s="45" t="s">
        <v>229</v>
      </c>
      <c r="C17" s="106">
        <f>C18</f>
        <v>32448.5</v>
      </c>
      <c r="E17" s="105"/>
    </row>
    <row r="18" spans="1:3" ht="17.25" customHeight="1" thickBot="1">
      <c r="A18" s="146" t="s">
        <v>18</v>
      </c>
      <c r="B18" s="44" t="s">
        <v>224</v>
      </c>
      <c r="C18" s="107">
        <f>'Приложение 3'!E62</f>
        <v>32448.5</v>
      </c>
    </row>
    <row r="19" spans="1:3" ht="18" customHeight="1" thickBot="1">
      <c r="A19" s="124" t="s">
        <v>151</v>
      </c>
      <c r="B19" s="45" t="s">
        <v>230</v>
      </c>
      <c r="C19" s="106">
        <f>C20</f>
        <v>200</v>
      </c>
    </row>
    <row r="20" spans="1:3" ht="20.25" customHeight="1" thickBot="1">
      <c r="A20" s="146" t="s">
        <v>150</v>
      </c>
      <c r="B20" s="44" t="s">
        <v>229</v>
      </c>
      <c r="C20" s="107">
        <f>'Приложение 2'!F75</f>
        <v>200</v>
      </c>
    </row>
    <row r="21" spans="1:3" ht="18" customHeight="1" thickBot="1">
      <c r="A21" s="124" t="s">
        <v>20</v>
      </c>
      <c r="B21" s="45" t="s">
        <v>231</v>
      </c>
      <c r="C21" s="106">
        <f>C23+C22</f>
        <v>2974.1</v>
      </c>
    </row>
    <row r="22" spans="1:3" ht="32.25" customHeight="1">
      <c r="A22" s="150" t="s">
        <v>146</v>
      </c>
      <c r="B22" s="44" t="s">
        <v>229</v>
      </c>
      <c r="C22" s="107">
        <f>'Приложение 2'!F79</f>
        <v>76.1</v>
      </c>
    </row>
    <row r="23" spans="1:3" ht="21.75" customHeight="1" thickBot="1">
      <c r="A23" s="150" t="s">
        <v>239</v>
      </c>
      <c r="B23" s="42" t="s">
        <v>228</v>
      </c>
      <c r="C23" s="108">
        <f>'Приложение 2'!F82</f>
        <v>2898</v>
      </c>
    </row>
    <row r="24" spans="1:3" ht="25.5" customHeight="1" thickBot="1">
      <c r="A24" s="124" t="s">
        <v>131</v>
      </c>
      <c r="B24" s="45" t="s">
        <v>232</v>
      </c>
      <c r="C24" s="106">
        <f>C25</f>
        <v>13835</v>
      </c>
    </row>
    <row r="25" spans="1:3" ht="16.5" customHeight="1" thickBot="1">
      <c r="A25" s="150" t="s">
        <v>74</v>
      </c>
      <c r="B25" s="44" t="s">
        <v>223</v>
      </c>
      <c r="C25" s="151">
        <f>'Приложение 2'!F98</f>
        <v>13835</v>
      </c>
    </row>
    <row r="26" spans="1:3" ht="23.25" customHeight="1" thickBot="1">
      <c r="A26" s="124" t="s">
        <v>25</v>
      </c>
      <c r="B26" s="39">
        <v>10</v>
      </c>
      <c r="C26" s="106">
        <f>C28+C27</f>
        <v>25823.699999999997</v>
      </c>
    </row>
    <row r="27" spans="1:3" ht="19.5" customHeight="1">
      <c r="A27" s="146" t="s">
        <v>273</v>
      </c>
      <c r="B27" s="44" t="s">
        <v>223</v>
      </c>
      <c r="C27" s="107">
        <f>'Приложение 2'!F105</f>
        <v>474</v>
      </c>
    </row>
    <row r="28" spans="1:3" ht="19.5" customHeight="1" thickBot="1">
      <c r="A28" s="133" t="s">
        <v>26</v>
      </c>
      <c r="B28" s="42" t="s">
        <v>225</v>
      </c>
      <c r="C28" s="108">
        <f>'Приложение 2'!F107</f>
        <v>25349.699999999997</v>
      </c>
    </row>
    <row r="29" spans="1:3" ht="28.5" customHeight="1" thickBot="1">
      <c r="A29" s="124" t="s">
        <v>109</v>
      </c>
      <c r="B29" s="45" t="s">
        <v>226</v>
      </c>
      <c r="C29" s="106">
        <f>C30</f>
        <v>1005</v>
      </c>
    </row>
    <row r="30" spans="1:3" ht="18.75" customHeight="1" thickBot="1">
      <c r="A30" s="148" t="s">
        <v>112</v>
      </c>
      <c r="B30" s="44" t="s">
        <v>222</v>
      </c>
      <c r="C30" s="107">
        <f>'Приложение 2'!F113</f>
        <v>1005</v>
      </c>
    </row>
    <row r="31" spans="1:3" ht="18" customHeight="1" thickBot="1">
      <c r="A31" s="124" t="s">
        <v>114</v>
      </c>
      <c r="B31" s="39">
        <v>12</v>
      </c>
      <c r="C31" s="106">
        <f>C32+C44</f>
        <v>2524</v>
      </c>
    </row>
    <row r="32" spans="1:3" ht="18" customHeight="1" thickBot="1">
      <c r="A32" s="150" t="s">
        <v>24</v>
      </c>
      <c r="B32" s="44" t="s">
        <v>222</v>
      </c>
      <c r="C32" s="107">
        <f>'Приложение 2'!F117</f>
        <v>2524</v>
      </c>
    </row>
    <row r="33" spans="1:9" ht="19.5" customHeight="1" thickBot="1">
      <c r="A33" s="190">
        <f>C6+C13+C15+C17+C19+C21+C24+C26+C29+C31</f>
        <v>116456.00000000001</v>
      </c>
      <c r="B33" s="191"/>
      <c r="C33" s="192"/>
      <c r="F33" s="105"/>
      <c r="G33" s="97"/>
      <c r="H33" s="97"/>
      <c r="I33" s="97"/>
    </row>
  </sheetData>
  <sheetProtection/>
  <mergeCells count="5">
    <mergeCell ref="B1:C1"/>
    <mergeCell ref="A4:C4"/>
    <mergeCell ref="A33:C33"/>
    <mergeCell ref="A2:C2"/>
    <mergeCell ref="A3:C3"/>
  </mergeCells>
  <printOptions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95">
      <selection activeCell="F120" sqref="F120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4.375" style="0" customWidth="1"/>
    <col min="5" max="5" width="8.00390625" style="0" customWidth="1"/>
    <col min="6" max="6" width="12.875" style="0" customWidth="1"/>
    <col min="7" max="7" width="12.00390625" style="0" customWidth="1"/>
    <col min="8" max="8" width="12.75390625" style="0" customWidth="1"/>
  </cols>
  <sheetData>
    <row r="1" spans="1:8" ht="54.75" customHeight="1">
      <c r="A1" s="29" t="s">
        <v>0</v>
      </c>
      <c r="B1" s="29" t="s">
        <v>66</v>
      </c>
      <c r="C1" s="29" t="s">
        <v>153</v>
      </c>
      <c r="D1" s="29" t="s">
        <v>67</v>
      </c>
      <c r="E1" s="29" t="s">
        <v>161</v>
      </c>
      <c r="F1" s="162" t="s">
        <v>314</v>
      </c>
      <c r="G1" s="123" t="s">
        <v>315</v>
      </c>
      <c r="H1" s="123" t="s">
        <v>316</v>
      </c>
    </row>
    <row r="2" spans="1:8" ht="51.75" customHeight="1">
      <c r="A2" s="163" t="s">
        <v>289</v>
      </c>
      <c r="B2" s="163" t="s">
        <v>287</v>
      </c>
      <c r="C2" s="29"/>
      <c r="D2" s="29"/>
      <c r="E2" s="29"/>
      <c r="F2" s="164">
        <f aca="true" t="shared" si="0" ref="F2:H5">F3</f>
        <v>9850</v>
      </c>
      <c r="G2" s="164">
        <f t="shared" si="0"/>
        <v>0</v>
      </c>
      <c r="H2" s="164">
        <f t="shared" si="0"/>
        <v>0</v>
      </c>
    </row>
    <row r="3" spans="1:8" ht="24.75" customHeight="1">
      <c r="A3" s="32" t="s">
        <v>162</v>
      </c>
      <c r="B3" s="29" t="s">
        <v>287</v>
      </c>
      <c r="C3" s="29" t="s">
        <v>3</v>
      </c>
      <c r="D3" s="29"/>
      <c r="E3" s="29"/>
      <c r="F3" s="165">
        <f t="shared" si="0"/>
        <v>9850</v>
      </c>
      <c r="G3" s="165">
        <f t="shared" si="0"/>
        <v>0</v>
      </c>
      <c r="H3" s="165">
        <f t="shared" si="0"/>
        <v>0</v>
      </c>
    </row>
    <row r="4" spans="1:8" ht="28.5" customHeight="1">
      <c r="A4" s="159" t="s">
        <v>290</v>
      </c>
      <c r="B4" s="29" t="s">
        <v>287</v>
      </c>
      <c r="C4" s="29" t="s">
        <v>288</v>
      </c>
      <c r="D4" s="29"/>
      <c r="E4" s="29"/>
      <c r="F4" s="166">
        <f t="shared" si="0"/>
        <v>9850</v>
      </c>
      <c r="G4" s="166">
        <f t="shared" si="0"/>
        <v>0</v>
      </c>
      <c r="H4" s="166">
        <f t="shared" si="0"/>
        <v>0</v>
      </c>
    </row>
    <row r="5" spans="1:8" ht="42.75" customHeight="1">
      <c r="A5" s="159" t="s">
        <v>291</v>
      </c>
      <c r="B5" s="29" t="s">
        <v>287</v>
      </c>
      <c r="C5" s="29" t="s">
        <v>288</v>
      </c>
      <c r="D5" s="29" t="s">
        <v>312</v>
      </c>
      <c r="E5" s="29"/>
      <c r="F5" s="167">
        <f t="shared" si="0"/>
        <v>9850</v>
      </c>
      <c r="G5" s="167">
        <f t="shared" si="0"/>
        <v>0</v>
      </c>
      <c r="H5" s="167">
        <f t="shared" si="0"/>
        <v>0</v>
      </c>
    </row>
    <row r="6" spans="1:8" ht="57.75" customHeight="1">
      <c r="A6" s="168" t="s">
        <v>190</v>
      </c>
      <c r="B6" s="29" t="s">
        <v>287</v>
      </c>
      <c r="C6" s="29" t="s">
        <v>288</v>
      </c>
      <c r="D6" s="29" t="s">
        <v>312</v>
      </c>
      <c r="E6" s="29" t="s">
        <v>154</v>
      </c>
      <c r="F6" s="169">
        <v>9850</v>
      </c>
      <c r="G6" s="169">
        <v>0</v>
      </c>
      <c r="H6" s="169">
        <v>0</v>
      </c>
    </row>
    <row r="7" spans="1:8" ht="51.75" customHeight="1">
      <c r="A7" s="163" t="s">
        <v>68</v>
      </c>
      <c r="B7" s="163" t="s">
        <v>69</v>
      </c>
      <c r="C7" s="29"/>
      <c r="D7" s="29"/>
      <c r="E7" s="29"/>
      <c r="F7" s="164">
        <f>F8</f>
        <v>7003.6</v>
      </c>
      <c r="G7" s="164">
        <f>G8</f>
        <v>7122.871230000001</v>
      </c>
      <c r="H7" s="164">
        <f>H8</f>
        <v>7212.668564815</v>
      </c>
    </row>
    <row r="8" spans="1:8" ht="24.75" customHeight="1">
      <c r="A8" s="32" t="s">
        <v>162</v>
      </c>
      <c r="B8" s="29" t="s">
        <v>69</v>
      </c>
      <c r="C8" s="29" t="s">
        <v>3</v>
      </c>
      <c r="D8" s="29"/>
      <c r="E8" s="29"/>
      <c r="F8" s="165">
        <f>F9+F12+F19</f>
        <v>7003.6</v>
      </c>
      <c r="G8" s="165">
        <f>G9+G12+G19</f>
        <v>7122.871230000001</v>
      </c>
      <c r="H8" s="165">
        <f>H9+H12+H19</f>
        <v>7212.668564815</v>
      </c>
    </row>
    <row r="9" spans="1:8" ht="57.75" customHeight="1">
      <c r="A9" s="32" t="s">
        <v>4</v>
      </c>
      <c r="B9" s="29" t="s">
        <v>69</v>
      </c>
      <c r="C9" s="29" t="s">
        <v>70</v>
      </c>
      <c r="D9" s="29"/>
      <c r="E9" s="29"/>
      <c r="F9" s="166">
        <f aca="true" t="shared" si="1" ref="F9:H10">F10</f>
        <v>1224.9</v>
      </c>
      <c r="G9" s="166">
        <f t="shared" si="1"/>
        <v>1224.9</v>
      </c>
      <c r="H9" s="166">
        <f t="shared" si="1"/>
        <v>1224.9</v>
      </c>
    </row>
    <row r="10" spans="1:8" ht="30" customHeight="1">
      <c r="A10" s="32" t="s">
        <v>71</v>
      </c>
      <c r="B10" s="29" t="s">
        <v>69</v>
      </c>
      <c r="C10" s="29" t="s">
        <v>5</v>
      </c>
      <c r="D10" s="29" t="s">
        <v>192</v>
      </c>
      <c r="E10" s="29"/>
      <c r="F10" s="167">
        <f t="shared" si="1"/>
        <v>1224.9</v>
      </c>
      <c r="G10" s="167">
        <f t="shared" si="1"/>
        <v>1224.9</v>
      </c>
      <c r="H10" s="167">
        <f t="shared" si="1"/>
        <v>1224.9</v>
      </c>
    </row>
    <row r="11" spans="1:8" ht="94.5" customHeight="1">
      <c r="A11" s="32" t="s">
        <v>156</v>
      </c>
      <c r="B11" s="29" t="s">
        <v>69</v>
      </c>
      <c r="C11" s="29" t="s">
        <v>5</v>
      </c>
      <c r="D11" s="29" t="s">
        <v>192</v>
      </c>
      <c r="E11" s="29" t="s">
        <v>155</v>
      </c>
      <c r="F11" s="169">
        <v>1224.9</v>
      </c>
      <c r="G11" s="169">
        <v>1224.9</v>
      </c>
      <c r="H11" s="169">
        <v>1224.9</v>
      </c>
    </row>
    <row r="12" spans="1:8" ht="74.25" customHeight="1">
      <c r="A12" s="32" t="s">
        <v>103</v>
      </c>
      <c r="B12" s="29" t="s">
        <v>69</v>
      </c>
      <c r="C12" s="29" t="s">
        <v>6</v>
      </c>
      <c r="D12" s="29"/>
      <c r="E12" s="29"/>
      <c r="F12" s="166">
        <f>F13+F15</f>
        <v>5694.7</v>
      </c>
      <c r="G12" s="166">
        <f>G13+G15</f>
        <v>5813.97123</v>
      </c>
      <c r="H12" s="166">
        <f>H13+H15</f>
        <v>5903.768564815</v>
      </c>
    </row>
    <row r="13" spans="1:8" ht="74.25" customHeight="1">
      <c r="A13" s="32" t="s">
        <v>118</v>
      </c>
      <c r="B13" s="29" t="s">
        <v>69</v>
      </c>
      <c r="C13" s="29" t="s">
        <v>6</v>
      </c>
      <c r="D13" s="29" t="s">
        <v>191</v>
      </c>
      <c r="E13" s="29"/>
      <c r="F13" s="167">
        <f>F14</f>
        <v>245.7</v>
      </c>
      <c r="G13" s="167">
        <f>G14</f>
        <v>280.8</v>
      </c>
      <c r="H13" s="167">
        <f>H14</f>
        <v>280.8</v>
      </c>
    </row>
    <row r="14" spans="1:8" ht="95.25" customHeight="1">
      <c r="A14" s="32" t="s">
        <v>156</v>
      </c>
      <c r="B14" s="29" t="s">
        <v>69</v>
      </c>
      <c r="C14" s="29" t="s">
        <v>6</v>
      </c>
      <c r="D14" s="29" t="s">
        <v>191</v>
      </c>
      <c r="E14" s="29" t="s">
        <v>155</v>
      </c>
      <c r="F14" s="169">
        <v>245.7</v>
      </c>
      <c r="G14" s="169">
        <v>280.8</v>
      </c>
      <c r="H14" s="169">
        <v>280.8</v>
      </c>
    </row>
    <row r="15" spans="1:8" ht="31.5" customHeight="1">
      <c r="A15" s="159" t="s">
        <v>7</v>
      </c>
      <c r="B15" s="29" t="s">
        <v>69</v>
      </c>
      <c r="C15" s="29" t="s">
        <v>6</v>
      </c>
      <c r="D15" s="29" t="s">
        <v>193</v>
      </c>
      <c r="E15" s="29"/>
      <c r="F15" s="167">
        <f>F16+F17+F18</f>
        <v>5449</v>
      </c>
      <c r="G15" s="167">
        <f>G16+G17+G18</f>
        <v>5533.17123</v>
      </c>
      <c r="H15" s="167">
        <f>H16+H17+H18</f>
        <v>5622.968564815</v>
      </c>
    </row>
    <row r="16" spans="1:8" ht="94.5" customHeight="1">
      <c r="A16" s="32" t="s">
        <v>156</v>
      </c>
      <c r="B16" s="123" t="s">
        <v>69</v>
      </c>
      <c r="C16" s="123" t="s">
        <v>6</v>
      </c>
      <c r="D16" s="29" t="s">
        <v>193</v>
      </c>
      <c r="E16" s="123" t="s">
        <v>155</v>
      </c>
      <c r="F16" s="169">
        <v>3288.7</v>
      </c>
      <c r="G16" s="169">
        <v>3288.7</v>
      </c>
      <c r="H16" s="169">
        <v>3288.7</v>
      </c>
    </row>
    <row r="17" spans="1:8" ht="41.25" customHeight="1">
      <c r="A17" s="168" t="s">
        <v>190</v>
      </c>
      <c r="B17" s="123" t="s">
        <v>69</v>
      </c>
      <c r="C17" s="123" t="s">
        <v>6</v>
      </c>
      <c r="D17" s="29" t="s">
        <v>193</v>
      </c>
      <c r="E17" s="123" t="s">
        <v>154</v>
      </c>
      <c r="F17" s="169">
        <v>1960.7</v>
      </c>
      <c r="G17" s="169">
        <f>F17*103.89%</f>
        <v>2036.9712299999999</v>
      </c>
      <c r="H17" s="169">
        <f>G17*104.05%</f>
        <v>2119.468564815</v>
      </c>
    </row>
    <row r="18" spans="1:8" ht="25.5" customHeight="1">
      <c r="A18" s="168" t="s">
        <v>160</v>
      </c>
      <c r="B18" s="123" t="s">
        <v>69</v>
      </c>
      <c r="C18" s="123" t="s">
        <v>6</v>
      </c>
      <c r="D18" s="29" t="s">
        <v>193</v>
      </c>
      <c r="E18" s="123" t="s">
        <v>159</v>
      </c>
      <c r="F18" s="169">
        <v>199.6</v>
      </c>
      <c r="G18" s="169">
        <v>207.5</v>
      </c>
      <c r="H18" s="169">
        <v>214.8</v>
      </c>
    </row>
    <row r="19" spans="1:8" ht="25.5" customHeight="1">
      <c r="A19" s="159" t="s">
        <v>12</v>
      </c>
      <c r="B19" s="29" t="s">
        <v>69</v>
      </c>
      <c r="C19" s="29" t="s">
        <v>108</v>
      </c>
      <c r="D19" s="29"/>
      <c r="E19" s="29"/>
      <c r="F19" s="166">
        <f aca="true" t="shared" si="2" ref="F19:H20">F20</f>
        <v>84</v>
      </c>
      <c r="G19" s="166">
        <f t="shared" si="2"/>
        <v>84</v>
      </c>
      <c r="H19" s="166">
        <f t="shared" si="2"/>
        <v>84</v>
      </c>
    </row>
    <row r="20" spans="1:8" ht="69" customHeight="1">
      <c r="A20" s="32" t="s">
        <v>117</v>
      </c>
      <c r="B20" s="29" t="s">
        <v>69</v>
      </c>
      <c r="C20" s="29" t="s">
        <v>108</v>
      </c>
      <c r="D20" s="29" t="s">
        <v>241</v>
      </c>
      <c r="E20" s="29"/>
      <c r="F20" s="170">
        <f t="shared" si="2"/>
        <v>84</v>
      </c>
      <c r="G20" s="170">
        <f t="shared" si="2"/>
        <v>84</v>
      </c>
      <c r="H20" s="170">
        <f t="shared" si="2"/>
        <v>84</v>
      </c>
    </row>
    <row r="21" spans="1:8" ht="19.5" customHeight="1">
      <c r="A21" s="168" t="s">
        <v>160</v>
      </c>
      <c r="B21" s="29" t="s">
        <v>69</v>
      </c>
      <c r="C21" s="29" t="s">
        <v>108</v>
      </c>
      <c r="D21" s="29" t="s">
        <v>241</v>
      </c>
      <c r="E21" s="29" t="s">
        <v>159</v>
      </c>
      <c r="F21" s="171">
        <v>84</v>
      </c>
      <c r="G21" s="171">
        <v>84</v>
      </c>
      <c r="H21" s="171">
        <v>84</v>
      </c>
    </row>
    <row r="22" spans="1:8" ht="44.25" customHeight="1">
      <c r="A22" s="163" t="s">
        <v>72</v>
      </c>
      <c r="B22" s="163" t="s">
        <v>44</v>
      </c>
      <c r="C22" s="29"/>
      <c r="D22" s="29"/>
      <c r="E22" s="29"/>
      <c r="F22" s="164">
        <f>F23+F54+F58+F62+F69+F73+F92+F98+F107+F111</f>
        <v>99602.40000000001</v>
      </c>
      <c r="G22" s="164">
        <f>G23+G54+G58+G62+G69+G73+G92+G98+G107+G111</f>
        <v>108586.50041000001</v>
      </c>
      <c r="H22" s="164">
        <f>H23+H54+H58+H62+H69+H73+H92+H98+H107+H111</f>
        <v>112299.981076605</v>
      </c>
    </row>
    <row r="23" spans="1:10" ht="25.5" customHeight="1">
      <c r="A23" s="32" t="s">
        <v>162</v>
      </c>
      <c r="B23" s="29" t="s">
        <v>44</v>
      </c>
      <c r="C23" s="29" t="s">
        <v>3</v>
      </c>
      <c r="D23" s="29"/>
      <c r="E23" s="29"/>
      <c r="F23" s="165">
        <f>F24+F34+F37</f>
        <v>20217.100000000002</v>
      </c>
      <c r="G23" s="165">
        <f>G24+G34+G37</f>
        <v>19995.28682</v>
      </c>
      <c r="H23" s="165">
        <f>H24+H34+H37</f>
        <v>20073.280636210002</v>
      </c>
      <c r="J23" s="105"/>
    </row>
    <row r="24" spans="1:8" ht="82.5" customHeight="1">
      <c r="A24" s="32" t="s">
        <v>104</v>
      </c>
      <c r="B24" s="29" t="s">
        <v>44</v>
      </c>
      <c r="C24" s="29" t="s">
        <v>8</v>
      </c>
      <c r="D24" s="29"/>
      <c r="E24" s="29"/>
      <c r="F24" s="166">
        <f>F25+F32+F29</f>
        <v>19281.100000000002</v>
      </c>
      <c r="G24" s="166">
        <f>G25+G32+G29</f>
        <v>19332.981020000003</v>
      </c>
      <c r="H24" s="166">
        <f>H25+H32+H29</f>
        <v>19389.01145131</v>
      </c>
    </row>
    <row r="25" spans="1:8" ht="56.25" customHeight="1">
      <c r="A25" s="159" t="s">
        <v>9</v>
      </c>
      <c r="B25" s="29" t="s">
        <v>44</v>
      </c>
      <c r="C25" s="29" t="s">
        <v>8</v>
      </c>
      <c r="D25" s="29" t="s">
        <v>194</v>
      </c>
      <c r="E25" s="29"/>
      <c r="F25" s="167">
        <f>F26+F27+F28</f>
        <v>15263.5</v>
      </c>
      <c r="G25" s="167">
        <f>G26+G27+G28</f>
        <v>15302.081020000001</v>
      </c>
      <c r="H25" s="167">
        <f>H26+H27+H28</f>
        <v>15343.81145131</v>
      </c>
    </row>
    <row r="26" spans="1:8" ht="96" customHeight="1">
      <c r="A26" s="32" t="s">
        <v>156</v>
      </c>
      <c r="B26" s="123" t="s">
        <v>44</v>
      </c>
      <c r="C26" s="123" t="s">
        <v>8</v>
      </c>
      <c r="D26" s="29" t="s">
        <v>194</v>
      </c>
      <c r="E26" s="123" t="s">
        <v>155</v>
      </c>
      <c r="F26" s="169">
        <v>14269.7</v>
      </c>
      <c r="G26" s="169">
        <v>14269.7</v>
      </c>
      <c r="H26" s="169">
        <v>14269.7</v>
      </c>
    </row>
    <row r="27" spans="1:8" ht="42.75" customHeight="1">
      <c r="A27" s="168" t="s">
        <v>190</v>
      </c>
      <c r="B27" s="123" t="s">
        <v>44</v>
      </c>
      <c r="C27" s="123" t="s">
        <v>8</v>
      </c>
      <c r="D27" s="29" t="s">
        <v>194</v>
      </c>
      <c r="E27" s="123" t="s">
        <v>154</v>
      </c>
      <c r="F27" s="169">
        <v>991.8</v>
      </c>
      <c r="G27" s="169">
        <f>F27*103.89%</f>
        <v>1030.3810199999998</v>
      </c>
      <c r="H27" s="169">
        <f>G27*104.05%</f>
        <v>1072.11145131</v>
      </c>
    </row>
    <row r="28" spans="1:8" ht="20.25" customHeight="1">
      <c r="A28" s="168" t="s">
        <v>160</v>
      </c>
      <c r="B28" s="123" t="s">
        <v>44</v>
      </c>
      <c r="C28" s="123" t="s">
        <v>8</v>
      </c>
      <c r="D28" s="29" t="s">
        <v>194</v>
      </c>
      <c r="E28" s="123" t="s">
        <v>159</v>
      </c>
      <c r="F28" s="169">
        <v>2</v>
      </c>
      <c r="G28" s="169">
        <v>2</v>
      </c>
      <c r="H28" s="169">
        <v>2</v>
      </c>
    </row>
    <row r="29" spans="1:8" ht="84" customHeight="1">
      <c r="A29" s="32" t="s">
        <v>218</v>
      </c>
      <c r="B29" s="29" t="s">
        <v>44</v>
      </c>
      <c r="C29" s="29" t="s">
        <v>8</v>
      </c>
      <c r="D29" s="29" t="s">
        <v>214</v>
      </c>
      <c r="E29" s="29"/>
      <c r="F29" s="167">
        <f>F30+F31</f>
        <v>4010.4</v>
      </c>
      <c r="G29" s="167">
        <f>G30+G31</f>
        <v>4023.4</v>
      </c>
      <c r="H29" s="167">
        <f>H30+H31</f>
        <v>4037.4</v>
      </c>
    </row>
    <row r="30" spans="1:10" ht="105" customHeight="1">
      <c r="A30" s="32" t="s">
        <v>156</v>
      </c>
      <c r="B30" s="123" t="s">
        <v>44</v>
      </c>
      <c r="C30" s="29" t="s">
        <v>8</v>
      </c>
      <c r="D30" s="29" t="s">
        <v>214</v>
      </c>
      <c r="E30" s="123" t="s">
        <v>155</v>
      </c>
      <c r="F30" s="169">
        <v>3681.4</v>
      </c>
      <c r="G30" s="169">
        <v>3681.4</v>
      </c>
      <c r="H30" s="169">
        <v>3681.4</v>
      </c>
      <c r="J30" s="105"/>
    </row>
    <row r="31" spans="1:8" ht="47.25" customHeight="1">
      <c r="A31" s="168" t="s">
        <v>190</v>
      </c>
      <c r="B31" s="123" t="s">
        <v>44</v>
      </c>
      <c r="C31" s="29" t="s">
        <v>8</v>
      </c>
      <c r="D31" s="29" t="s">
        <v>214</v>
      </c>
      <c r="E31" s="123" t="s">
        <v>154</v>
      </c>
      <c r="F31" s="169">
        <v>329</v>
      </c>
      <c r="G31" s="169">
        <v>342</v>
      </c>
      <c r="H31" s="169">
        <v>356</v>
      </c>
    </row>
    <row r="32" spans="1:8" ht="80.25" customHeight="1">
      <c r="A32" s="32" t="s">
        <v>219</v>
      </c>
      <c r="B32" s="29" t="s">
        <v>44</v>
      </c>
      <c r="C32" s="29" t="s">
        <v>8</v>
      </c>
      <c r="D32" s="29" t="s">
        <v>215</v>
      </c>
      <c r="E32" s="29"/>
      <c r="F32" s="167">
        <f>F33</f>
        <v>7.2</v>
      </c>
      <c r="G32" s="167">
        <f>G33</f>
        <v>7.5</v>
      </c>
      <c r="H32" s="167">
        <f>H33</f>
        <v>7.8</v>
      </c>
    </row>
    <row r="33" spans="1:8" ht="51" customHeight="1">
      <c r="A33" s="168" t="s">
        <v>190</v>
      </c>
      <c r="B33" s="29" t="s">
        <v>44</v>
      </c>
      <c r="C33" s="29" t="s">
        <v>8</v>
      </c>
      <c r="D33" s="29" t="s">
        <v>215</v>
      </c>
      <c r="E33" s="29" t="s">
        <v>154</v>
      </c>
      <c r="F33" s="169">
        <v>7.2</v>
      </c>
      <c r="G33" s="169">
        <v>7.5</v>
      </c>
      <c r="H33" s="169">
        <v>7.8</v>
      </c>
    </row>
    <row r="34" spans="1:8" ht="18.75" customHeight="1">
      <c r="A34" s="159" t="s">
        <v>73</v>
      </c>
      <c r="B34" s="29" t="s">
        <v>44</v>
      </c>
      <c r="C34" s="29" t="s">
        <v>107</v>
      </c>
      <c r="D34" s="29"/>
      <c r="E34" s="29"/>
      <c r="F34" s="166">
        <f aca="true" t="shared" si="3" ref="F34:H35">F35</f>
        <v>20</v>
      </c>
      <c r="G34" s="166">
        <f t="shared" si="3"/>
        <v>20</v>
      </c>
      <c r="H34" s="166">
        <f t="shared" si="3"/>
        <v>20</v>
      </c>
    </row>
    <row r="35" spans="1:8" ht="15" customHeight="1">
      <c r="A35" s="159" t="s">
        <v>11</v>
      </c>
      <c r="B35" s="29" t="s">
        <v>44</v>
      </c>
      <c r="C35" s="29" t="s">
        <v>107</v>
      </c>
      <c r="D35" s="29" t="s">
        <v>195</v>
      </c>
      <c r="E35" s="29"/>
      <c r="F35" s="167">
        <f t="shared" si="3"/>
        <v>20</v>
      </c>
      <c r="G35" s="167">
        <f t="shared" si="3"/>
        <v>20</v>
      </c>
      <c r="H35" s="167">
        <f t="shared" si="3"/>
        <v>20</v>
      </c>
    </row>
    <row r="36" spans="1:8" ht="21.75" customHeight="1">
      <c r="A36" s="168" t="s">
        <v>160</v>
      </c>
      <c r="B36" s="29" t="s">
        <v>44</v>
      </c>
      <c r="C36" s="29" t="s">
        <v>107</v>
      </c>
      <c r="D36" s="29" t="s">
        <v>195</v>
      </c>
      <c r="E36" s="29" t="s">
        <v>159</v>
      </c>
      <c r="F36" s="169">
        <v>20</v>
      </c>
      <c r="G36" s="169">
        <v>20</v>
      </c>
      <c r="H36" s="169">
        <v>20</v>
      </c>
    </row>
    <row r="37" spans="1:10" ht="26.25" customHeight="1">
      <c r="A37" s="159" t="s">
        <v>12</v>
      </c>
      <c r="B37" s="29" t="s">
        <v>44</v>
      </c>
      <c r="C37" s="29" t="s">
        <v>108</v>
      </c>
      <c r="D37" s="29"/>
      <c r="E37" s="29"/>
      <c r="F37" s="166">
        <f>F38+F40+F42+F44+F46+F48+F50+F52</f>
        <v>916</v>
      </c>
      <c r="G37" s="166">
        <f>G38+G40+G42+G44+G46+G48+G50+G52</f>
        <v>642.3058</v>
      </c>
      <c r="H37" s="166">
        <f>H38+H40+H42+H44+H46+H48+H50+H52</f>
        <v>664.2691849000001</v>
      </c>
      <c r="J37" s="105"/>
    </row>
    <row r="38" spans="1:8" ht="54.75" customHeight="1">
      <c r="A38" s="172" t="s">
        <v>116</v>
      </c>
      <c r="B38" s="29" t="s">
        <v>44</v>
      </c>
      <c r="C38" s="29" t="s">
        <v>108</v>
      </c>
      <c r="D38" s="29" t="s">
        <v>242</v>
      </c>
      <c r="E38" s="29"/>
      <c r="F38" s="170">
        <f>F39</f>
        <v>394</v>
      </c>
      <c r="G38" s="170">
        <f>G39</f>
        <v>100</v>
      </c>
      <c r="H38" s="170">
        <f>H39</f>
        <v>100</v>
      </c>
    </row>
    <row r="39" spans="1:8" ht="39.75" customHeight="1">
      <c r="A39" s="168" t="s">
        <v>190</v>
      </c>
      <c r="B39" s="29" t="s">
        <v>44</v>
      </c>
      <c r="C39" s="29" t="s">
        <v>108</v>
      </c>
      <c r="D39" s="29" t="s">
        <v>242</v>
      </c>
      <c r="E39" s="29" t="s">
        <v>154</v>
      </c>
      <c r="F39" s="173">
        <v>394</v>
      </c>
      <c r="G39" s="173">
        <v>100</v>
      </c>
      <c r="H39" s="173">
        <v>100</v>
      </c>
    </row>
    <row r="40" spans="1:8" ht="15.75" customHeight="1">
      <c r="A40" s="172" t="s">
        <v>137</v>
      </c>
      <c r="B40" s="29" t="s">
        <v>44</v>
      </c>
      <c r="C40" s="29" t="s">
        <v>108</v>
      </c>
      <c r="D40" s="29" t="s">
        <v>243</v>
      </c>
      <c r="E40" s="29"/>
      <c r="F40" s="170">
        <f>F41</f>
        <v>290</v>
      </c>
      <c r="G40" s="170">
        <f>G41</f>
        <v>301.281</v>
      </c>
      <c r="H40" s="170">
        <f>H41</f>
        <v>313.4828805</v>
      </c>
    </row>
    <row r="41" spans="1:8" ht="48" customHeight="1">
      <c r="A41" s="168" t="s">
        <v>190</v>
      </c>
      <c r="B41" s="29" t="s">
        <v>44</v>
      </c>
      <c r="C41" s="29" t="s">
        <v>108</v>
      </c>
      <c r="D41" s="29" t="s">
        <v>243</v>
      </c>
      <c r="E41" s="29" t="s">
        <v>154</v>
      </c>
      <c r="F41" s="173">
        <v>290</v>
      </c>
      <c r="G41" s="169">
        <f>F41*103.89%</f>
        <v>301.281</v>
      </c>
      <c r="H41" s="169">
        <f>G41*104.05%</f>
        <v>313.4828805</v>
      </c>
    </row>
    <row r="42" spans="1:8" ht="198.75" customHeight="1">
      <c r="A42" s="174" t="s">
        <v>236</v>
      </c>
      <c r="B42" s="29" t="s">
        <v>44</v>
      </c>
      <c r="C42" s="29" t="s">
        <v>108</v>
      </c>
      <c r="D42" s="29" t="s">
        <v>237</v>
      </c>
      <c r="E42" s="29"/>
      <c r="F42" s="170">
        <f>F43</f>
        <v>50</v>
      </c>
      <c r="G42" s="170">
        <f>G43</f>
        <v>51.94499999999999</v>
      </c>
      <c r="H42" s="170">
        <f>H43</f>
        <v>54.04877249999999</v>
      </c>
    </row>
    <row r="43" spans="1:8" ht="47.25" customHeight="1">
      <c r="A43" s="168" t="s">
        <v>190</v>
      </c>
      <c r="B43" s="29" t="s">
        <v>44</v>
      </c>
      <c r="C43" s="29" t="s">
        <v>108</v>
      </c>
      <c r="D43" s="29" t="s">
        <v>237</v>
      </c>
      <c r="E43" s="29" t="s">
        <v>154</v>
      </c>
      <c r="F43" s="173">
        <v>50</v>
      </c>
      <c r="G43" s="169">
        <f>F43*103.89%</f>
        <v>51.94499999999999</v>
      </c>
      <c r="H43" s="169">
        <f>G43*104.05%</f>
        <v>54.04877249999999</v>
      </c>
    </row>
    <row r="44" spans="1:8" ht="53.25" customHeight="1">
      <c r="A44" s="159" t="s">
        <v>209</v>
      </c>
      <c r="B44" s="29" t="s">
        <v>44</v>
      </c>
      <c r="C44" s="29" t="s">
        <v>108</v>
      </c>
      <c r="D44" s="29" t="s">
        <v>196</v>
      </c>
      <c r="E44" s="29"/>
      <c r="F44" s="170">
        <f>F45</f>
        <v>50</v>
      </c>
      <c r="G44" s="170">
        <f>G45</f>
        <v>51.94499999999999</v>
      </c>
      <c r="H44" s="170">
        <f>H45</f>
        <v>54.04877249999999</v>
      </c>
    </row>
    <row r="45" spans="1:8" ht="47.25" customHeight="1">
      <c r="A45" s="168" t="s">
        <v>190</v>
      </c>
      <c r="B45" s="29" t="s">
        <v>44</v>
      </c>
      <c r="C45" s="29" t="s">
        <v>108</v>
      </c>
      <c r="D45" s="29" t="s">
        <v>196</v>
      </c>
      <c r="E45" s="29" t="s">
        <v>154</v>
      </c>
      <c r="F45" s="173">
        <v>50</v>
      </c>
      <c r="G45" s="169">
        <f>F45*103.89%</f>
        <v>51.94499999999999</v>
      </c>
      <c r="H45" s="169">
        <f>G45*104.05%</f>
        <v>54.04877249999999</v>
      </c>
    </row>
    <row r="46" spans="1:8" ht="79.5" customHeight="1">
      <c r="A46" s="159" t="s">
        <v>187</v>
      </c>
      <c r="B46" s="29" t="s">
        <v>44</v>
      </c>
      <c r="C46" s="29" t="s">
        <v>108</v>
      </c>
      <c r="D46" s="29" t="s">
        <v>207</v>
      </c>
      <c r="E46" s="29"/>
      <c r="F46" s="170">
        <f>F47</f>
        <v>50</v>
      </c>
      <c r="G46" s="170">
        <f>G47</f>
        <v>51.94499999999999</v>
      </c>
      <c r="H46" s="170">
        <f>H47</f>
        <v>54.04877249999999</v>
      </c>
    </row>
    <row r="47" spans="1:8" ht="46.5" customHeight="1">
      <c r="A47" s="168" t="s">
        <v>190</v>
      </c>
      <c r="B47" s="29" t="s">
        <v>44</v>
      </c>
      <c r="C47" s="29" t="s">
        <v>108</v>
      </c>
      <c r="D47" s="29" t="s">
        <v>207</v>
      </c>
      <c r="E47" s="29" t="s">
        <v>154</v>
      </c>
      <c r="F47" s="173">
        <v>50</v>
      </c>
      <c r="G47" s="169">
        <f>F47*103.89%</f>
        <v>51.94499999999999</v>
      </c>
      <c r="H47" s="169">
        <f>G47*104.05%</f>
        <v>54.04877249999999</v>
      </c>
    </row>
    <row r="48" spans="1:8" ht="120" customHeight="1">
      <c r="A48" s="159" t="s">
        <v>188</v>
      </c>
      <c r="B48" s="29" t="s">
        <v>44</v>
      </c>
      <c r="C48" s="29" t="s">
        <v>108</v>
      </c>
      <c r="D48" s="29" t="s">
        <v>208</v>
      </c>
      <c r="E48" s="29"/>
      <c r="F48" s="170">
        <f>F49</f>
        <v>30</v>
      </c>
      <c r="G48" s="170">
        <f>G49</f>
        <v>31.166999999999998</v>
      </c>
      <c r="H48" s="170">
        <f>H49</f>
        <v>32.4292635</v>
      </c>
    </row>
    <row r="49" spans="1:8" ht="40.5" customHeight="1">
      <c r="A49" s="168" t="s">
        <v>190</v>
      </c>
      <c r="B49" s="29" t="s">
        <v>44</v>
      </c>
      <c r="C49" s="29" t="s">
        <v>108</v>
      </c>
      <c r="D49" s="29" t="s">
        <v>208</v>
      </c>
      <c r="E49" s="29" t="s">
        <v>154</v>
      </c>
      <c r="F49" s="173">
        <v>30</v>
      </c>
      <c r="G49" s="169">
        <f>F49*103.89%</f>
        <v>31.166999999999998</v>
      </c>
      <c r="H49" s="169">
        <f>G49*104.05%</f>
        <v>32.4292635</v>
      </c>
    </row>
    <row r="50" spans="1:8" ht="96" customHeight="1">
      <c r="A50" s="175" t="s">
        <v>210</v>
      </c>
      <c r="B50" s="123" t="s">
        <v>44</v>
      </c>
      <c r="C50" s="123" t="s">
        <v>108</v>
      </c>
      <c r="D50" s="123" t="s">
        <v>211</v>
      </c>
      <c r="E50" s="123"/>
      <c r="F50" s="170">
        <f>F51</f>
        <v>37</v>
      </c>
      <c r="G50" s="170">
        <f>G51</f>
        <v>38.439299999999996</v>
      </c>
      <c r="H50" s="170">
        <f>H51</f>
        <v>39.99609165</v>
      </c>
    </row>
    <row r="51" spans="1:8" ht="40.5" customHeight="1">
      <c r="A51" s="168" t="s">
        <v>190</v>
      </c>
      <c r="B51" s="123" t="s">
        <v>44</v>
      </c>
      <c r="C51" s="123" t="s">
        <v>108</v>
      </c>
      <c r="D51" s="123" t="s">
        <v>211</v>
      </c>
      <c r="E51" s="123" t="s">
        <v>154</v>
      </c>
      <c r="F51" s="173">
        <v>37</v>
      </c>
      <c r="G51" s="169">
        <f>F51*103.89%</f>
        <v>38.439299999999996</v>
      </c>
      <c r="H51" s="169">
        <f>G51*104.05%</f>
        <v>39.99609165</v>
      </c>
    </row>
    <row r="52" spans="1:8" ht="111" customHeight="1">
      <c r="A52" s="176" t="s">
        <v>233</v>
      </c>
      <c r="B52" s="123" t="s">
        <v>44</v>
      </c>
      <c r="C52" s="123" t="s">
        <v>108</v>
      </c>
      <c r="D52" s="123" t="s">
        <v>212</v>
      </c>
      <c r="E52" s="123"/>
      <c r="F52" s="170">
        <f>F53</f>
        <v>15</v>
      </c>
      <c r="G52" s="170">
        <f>G53</f>
        <v>15.583499999999999</v>
      </c>
      <c r="H52" s="170">
        <f>H53</f>
        <v>16.21463175</v>
      </c>
    </row>
    <row r="53" spans="1:8" ht="40.5" customHeight="1">
      <c r="A53" s="168" t="s">
        <v>190</v>
      </c>
      <c r="B53" s="123" t="s">
        <v>44</v>
      </c>
      <c r="C53" s="123" t="s">
        <v>108</v>
      </c>
      <c r="D53" s="123" t="s">
        <v>212</v>
      </c>
      <c r="E53" s="123" t="s">
        <v>154</v>
      </c>
      <c r="F53" s="173">
        <v>15</v>
      </c>
      <c r="G53" s="169">
        <f>F53*103.89%</f>
        <v>15.583499999999999</v>
      </c>
      <c r="H53" s="169">
        <f>G53*104.05%</f>
        <v>16.21463175</v>
      </c>
    </row>
    <row r="54" spans="1:8" ht="36" customHeight="1">
      <c r="A54" s="32" t="s">
        <v>163</v>
      </c>
      <c r="B54" s="29" t="s">
        <v>44</v>
      </c>
      <c r="C54" s="29" t="s">
        <v>14</v>
      </c>
      <c r="D54" s="29"/>
      <c r="E54" s="29"/>
      <c r="F54" s="165">
        <f aca="true" t="shared" si="4" ref="F54:H56">F55</f>
        <v>150</v>
      </c>
      <c r="G54" s="165">
        <f t="shared" si="4"/>
        <v>155.83499999999998</v>
      </c>
      <c r="H54" s="165">
        <f t="shared" si="4"/>
        <v>162.14631749999998</v>
      </c>
    </row>
    <row r="55" spans="1:8" ht="61.5" customHeight="1">
      <c r="A55" s="32" t="s">
        <v>105</v>
      </c>
      <c r="B55" s="29" t="s">
        <v>44</v>
      </c>
      <c r="C55" s="29" t="s">
        <v>15</v>
      </c>
      <c r="D55" s="29"/>
      <c r="E55" s="29"/>
      <c r="F55" s="166">
        <f t="shared" si="4"/>
        <v>150</v>
      </c>
      <c r="G55" s="166">
        <f t="shared" si="4"/>
        <v>155.83499999999998</v>
      </c>
      <c r="H55" s="166">
        <f t="shared" si="4"/>
        <v>162.14631749999998</v>
      </c>
    </row>
    <row r="56" spans="1:8" ht="54.75" customHeight="1">
      <c r="A56" s="175" t="s">
        <v>213</v>
      </c>
      <c r="B56" s="29" t="s">
        <v>44</v>
      </c>
      <c r="C56" s="29" t="s">
        <v>15</v>
      </c>
      <c r="D56" s="29" t="s">
        <v>197</v>
      </c>
      <c r="E56" s="29"/>
      <c r="F56" s="167">
        <f t="shared" si="4"/>
        <v>150</v>
      </c>
      <c r="G56" s="167">
        <f t="shared" si="4"/>
        <v>155.83499999999998</v>
      </c>
      <c r="H56" s="167">
        <f t="shared" si="4"/>
        <v>162.14631749999998</v>
      </c>
    </row>
    <row r="57" spans="1:8" ht="40.5" customHeight="1">
      <c r="A57" s="168" t="s">
        <v>190</v>
      </c>
      <c r="B57" s="29" t="s">
        <v>44</v>
      </c>
      <c r="C57" s="29" t="s">
        <v>15</v>
      </c>
      <c r="D57" s="29" t="s">
        <v>197</v>
      </c>
      <c r="E57" s="29" t="s">
        <v>154</v>
      </c>
      <c r="F57" s="169">
        <v>150</v>
      </c>
      <c r="G57" s="169">
        <f>F57*103.89%</f>
        <v>155.83499999999998</v>
      </c>
      <c r="H57" s="169">
        <f>G57*104.05%</f>
        <v>162.14631749999998</v>
      </c>
    </row>
    <row r="58" spans="1:8" ht="18" customHeight="1">
      <c r="A58" s="32" t="s">
        <v>164</v>
      </c>
      <c r="B58" s="29" t="s">
        <v>44</v>
      </c>
      <c r="C58" s="29" t="s">
        <v>142</v>
      </c>
      <c r="D58" s="29"/>
      <c r="E58" s="29"/>
      <c r="F58" s="165">
        <f aca="true" t="shared" si="5" ref="F58:H60">F59</f>
        <v>425</v>
      </c>
      <c r="G58" s="165">
        <f t="shared" si="5"/>
        <v>441.53249999999997</v>
      </c>
      <c r="H58" s="165">
        <f t="shared" si="5"/>
        <v>459.41456624999995</v>
      </c>
    </row>
    <row r="59" spans="1:8" ht="18.75" customHeight="1">
      <c r="A59" s="32" t="s">
        <v>138</v>
      </c>
      <c r="B59" s="29" t="s">
        <v>44</v>
      </c>
      <c r="C59" s="29" t="s">
        <v>139</v>
      </c>
      <c r="D59" s="29"/>
      <c r="E59" s="29"/>
      <c r="F59" s="166">
        <f t="shared" si="5"/>
        <v>425</v>
      </c>
      <c r="G59" s="166">
        <f t="shared" si="5"/>
        <v>441.53249999999997</v>
      </c>
      <c r="H59" s="166">
        <f t="shared" si="5"/>
        <v>459.41456624999995</v>
      </c>
    </row>
    <row r="60" spans="1:8" ht="120.75" customHeight="1">
      <c r="A60" s="177" t="s">
        <v>140</v>
      </c>
      <c r="B60" s="29" t="s">
        <v>44</v>
      </c>
      <c r="C60" s="29" t="s">
        <v>139</v>
      </c>
      <c r="D60" s="29" t="s">
        <v>198</v>
      </c>
      <c r="E60" s="29"/>
      <c r="F60" s="167">
        <f t="shared" si="5"/>
        <v>425</v>
      </c>
      <c r="G60" s="167">
        <f t="shared" si="5"/>
        <v>441.53249999999997</v>
      </c>
      <c r="H60" s="167">
        <f t="shared" si="5"/>
        <v>459.41456624999995</v>
      </c>
    </row>
    <row r="61" spans="1:8" ht="43.5" customHeight="1">
      <c r="A61" s="168" t="s">
        <v>190</v>
      </c>
      <c r="B61" s="29" t="s">
        <v>44</v>
      </c>
      <c r="C61" s="29" t="s">
        <v>139</v>
      </c>
      <c r="D61" s="29" t="s">
        <v>198</v>
      </c>
      <c r="E61" s="29" t="s">
        <v>154</v>
      </c>
      <c r="F61" s="171">
        <v>425</v>
      </c>
      <c r="G61" s="169">
        <f>F61*103.89%</f>
        <v>441.53249999999997</v>
      </c>
      <c r="H61" s="169">
        <f>G61*104.05%</f>
        <v>459.41456624999995</v>
      </c>
    </row>
    <row r="62" spans="1:8" ht="18" customHeight="1">
      <c r="A62" s="32" t="s">
        <v>165</v>
      </c>
      <c r="B62" s="29" t="s">
        <v>44</v>
      </c>
      <c r="C62" s="29" t="s">
        <v>17</v>
      </c>
      <c r="D62" s="29"/>
      <c r="E62" s="29"/>
      <c r="F62" s="165">
        <f>F63</f>
        <v>32448.5</v>
      </c>
      <c r="G62" s="165">
        <f>G63</f>
        <v>40399.959</v>
      </c>
      <c r="H62" s="165">
        <f>H63</f>
        <v>42084.1323395</v>
      </c>
    </row>
    <row r="63" spans="1:8" ht="21" customHeight="1">
      <c r="A63" s="32" t="s">
        <v>18</v>
      </c>
      <c r="B63" s="29" t="s">
        <v>44</v>
      </c>
      <c r="C63" s="29" t="s">
        <v>19</v>
      </c>
      <c r="D63" s="29"/>
      <c r="E63" s="29"/>
      <c r="F63" s="166">
        <f>F64+F67</f>
        <v>32448.5</v>
      </c>
      <c r="G63" s="166">
        <f>G64+G67</f>
        <v>40399.959</v>
      </c>
      <c r="H63" s="166">
        <f>H64+H67</f>
        <v>42084.1323395</v>
      </c>
    </row>
    <row r="64" spans="1:8" ht="69" customHeight="1">
      <c r="A64" s="32" t="s">
        <v>311</v>
      </c>
      <c r="B64" s="29" t="s">
        <v>44</v>
      </c>
      <c r="C64" s="29" t="s">
        <v>19</v>
      </c>
      <c r="D64" s="29" t="s">
        <v>199</v>
      </c>
      <c r="E64" s="29"/>
      <c r="F64" s="167">
        <f>F65+F66</f>
        <v>23138.5</v>
      </c>
      <c r="G64" s="167">
        <f>G65+G66</f>
        <v>30727.8</v>
      </c>
      <c r="H64" s="167">
        <f>H65+H66</f>
        <v>32020.2509</v>
      </c>
    </row>
    <row r="65" spans="1:11" ht="40.5" customHeight="1">
      <c r="A65" s="168" t="s">
        <v>190</v>
      </c>
      <c r="B65" s="29" t="s">
        <v>44</v>
      </c>
      <c r="C65" s="29" t="s">
        <v>19</v>
      </c>
      <c r="D65" s="29" t="s">
        <v>199</v>
      </c>
      <c r="E65" s="29" t="s">
        <v>154</v>
      </c>
      <c r="F65" s="169">
        <v>22938.5</v>
      </c>
      <c r="G65" s="169">
        <v>30677.8</v>
      </c>
      <c r="H65" s="169">
        <f>G65*104.05%</f>
        <v>31920.2509</v>
      </c>
      <c r="I65" s="105"/>
      <c r="J65" s="105"/>
      <c r="K65" s="105"/>
    </row>
    <row r="66" spans="1:8" ht="25.5" customHeight="1">
      <c r="A66" s="168" t="s">
        <v>160</v>
      </c>
      <c r="B66" s="29" t="s">
        <v>44</v>
      </c>
      <c r="C66" s="29" t="s">
        <v>19</v>
      </c>
      <c r="D66" s="29" t="s">
        <v>199</v>
      </c>
      <c r="E66" s="29" t="s">
        <v>159</v>
      </c>
      <c r="F66" s="169">
        <v>200</v>
      </c>
      <c r="G66" s="169">
        <v>50</v>
      </c>
      <c r="H66" s="169">
        <v>100</v>
      </c>
    </row>
    <row r="67" spans="1:8" ht="65.25" customHeight="1">
      <c r="A67" s="178" t="s">
        <v>310</v>
      </c>
      <c r="B67" s="29" t="s">
        <v>44</v>
      </c>
      <c r="C67" s="29" t="s">
        <v>19</v>
      </c>
      <c r="D67" s="29">
        <v>7930000151</v>
      </c>
      <c r="E67" s="29"/>
      <c r="F67" s="167">
        <f>F68</f>
        <v>9310</v>
      </c>
      <c r="G67" s="167">
        <f>G68</f>
        <v>9672.159</v>
      </c>
      <c r="H67" s="167">
        <f>H68</f>
        <v>10063.881439499999</v>
      </c>
    </row>
    <row r="68" spans="1:8" ht="40.5" customHeight="1">
      <c r="A68" s="168" t="s">
        <v>190</v>
      </c>
      <c r="B68" s="29" t="s">
        <v>44</v>
      </c>
      <c r="C68" s="29" t="s">
        <v>19</v>
      </c>
      <c r="D68" s="29">
        <v>7930000151</v>
      </c>
      <c r="E68" s="29" t="s">
        <v>154</v>
      </c>
      <c r="F68" s="169">
        <v>9310</v>
      </c>
      <c r="G68" s="169">
        <f>F68*103.89%</f>
        <v>9672.159</v>
      </c>
      <c r="H68" s="169">
        <f>G68*104.05%</f>
        <v>10063.881439499999</v>
      </c>
    </row>
    <row r="69" spans="1:8" ht="18.75" customHeight="1">
      <c r="A69" s="32" t="s">
        <v>166</v>
      </c>
      <c r="B69" s="29" t="s">
        <v>44</v>
      </c>
      <c r="C69" s="29" t="s">
        <v>152</v>
      </c>
      <c r="D69" s="29"/>
      <c r="E69" s="29"/>
      <c r="F69" s="165">
        <f aca="true" t="shared" si="6" ref="F69:H71">F70</f>
        <v>200</v>
      </c>
      <c r="G69" s="165">
        <f t="shared" si="6"/>
        <v>207.77999999999997</v>
      </c>
      <c r="H69" s="165">
        <f t="shared" si="6"/>
        <v>216.19508999999996</v>
      </c>
    </row>
    <row r="70" spans="1:8" ht="35.25" customHeight="1">
      <c r="A70" s="32" t="s">
        <v>150</v>
      </c>
      <c r="B70" s="29" t="s">
        <v>44</v>
      </c>
      <c r="C70" s="29" t="s">
        <v>149</v>
      </c>
      <c r="D70" s="29"/>
      <c r="E70" s="29"/>
      <c r="F70" s="166">
        <f t="shared" si="6"/>
        <v>200</v>
      </c>
      <c r="G70" s="166">
        <f t="shared" si="6"/>
        <v>207.77999999999997</v>
      </c>
      <c r="H70" s="166">
        <f t="shared" si="6"/>
        <v>216.19508999999996</v>
      </c>
    </row>
    <row r="71" spans="1:8" ht="86.25" customHeight="1">
      <c r="A71" s="32" t="s">
        <v>307</v>
      </c>
      <c r="B71" s="29" t="s">
        <v>44</v>
      </c>
      <c r="C71" s="29" t="s">
        <v>149</v>
      </c>
      <c r="D71" s="29" t="s">
        <v>200</v>
      </c>
      <c r="E71" s="29"/>
      <c r="F71" s="167">
        <f t="shared" si="6"/>
        <v>200</v>
      </c>
      <c r="G71" s="167">
        <f t="shared" si="6"/>
        <v>207.77999999999997</v>
      </c>
      <c r="H71" s="167">
        <f t="shared" si="6"/>
        <v>216.19508999999996</v>
      </c>
    </row>
    <row r="72" spans="1:8" ht="45.75" customHeight="1">
      <c r="A72" s="168" t="s">
        <v>190</v>
      </c>
      <c r="B72" s="29" t="s">
        <v>44</v>
      </c>
      <c r="C72" s="29" t="s">
        <v>149</v>
      </c>
      <c r="D72" s="29" t="s">
        <v>200</v>
      </c>
      <c r="E72" s="29" t="s">
        <v>154</v>
      </c>
      <c r="F72" s="169">
        <v>200</v>
      </c>
      <c r="G72" s="169">
        <f>F72*103.89%</f>
        <v>207.77999999999997</v>
      </c>
      <c r="H72" s="169">
        <f>G72*104.05%</f>
        <v>216.19508999999996</v>
      </c>
    </row>
    <row r="73" spans="1:10" ht="18.75" customHeight="1">
      <c r="A73" s="159" t="s">
        <v>167</v>
      </c>
      <c r="B73" s="29" t="s">
        <v>44</v>
      </c>
      <c r="C73" s="29" t="s">
        <v>21</v>
      </c>
      <c r="D73" s="29"/>
      <c r="E73" s="29"/>
      <c r="F73" s="165">
        <f>F74+F77</f>
        <v>2974.1</v>
      </c>
      <c r="G73" s="165">
        <f>G74+G77</f>
        <v>3089.7924899999994</v>
      </c>
      <c r="H73" s="165">
        <f>H74+H77</f>
        <v>3214.9290858449995</v>
      </c>
      <c r="J73" s="105"/>
    </row>
    <row r="74" spans="1:8" ht="42.75" customHeight="1">
      <c r="A74" s="159" t="s">
        <v>146</v>
      </c>
      <c r="B74" s="29" t="s">
        <v>44</v>
      </c>
      <c r="C74" s="29" t="s">
        <v>147</v>
      </c>
      <c r="D74" s="29"/>
      <c r="E74" s="29"/>
      <c r="F74" s="166">
        <f aca="true" t="shared" si="7" ref="F74:H75">F75</f>
        <v>76.1</v>
      </c>
      <c r="G74" s="166">
        <f t="shared" si="7"/>
        <v>79.06029</v>
      </c>
      <c r="H74" s="166">
        <f t="shared" si="7"/>
        <v>82.262231745</v>
      </c>
    </row>
    <row r="75" spans="1:8" ht="120.75" customHeight="1">
      <c r="A75" s="172" t="s">
        <v>148</v>
      </c>
      <c r="B75" s="29" t="s">
        <v>44</v>
      </c>
      <c r="C75" s="29" t="s">
        <v>147</v>
      </c>
      <c r="D75" s="29" t="s">
        <v>201</v>
      </c>
      <c r="E75" s="29"/>
      <c r="F75" s="170">
        <f t="shared" si="7"/>
        <v>76.1</v>
      </c>
      <c r="G75" s="170">
        <f t="shared" si="7"/>
        <v>79.06029</v>
      </c>
      <c r="H75" s="170">
        <f t="shared" si="7"/>
        <v>82.262231745</v>
      </c>
    </row>
    <row r="76" spans="1:8" ht="38.25" customHeight="1">
      <c r="A76" s="168" t="s">
        <v>190</v>
      </c>
      <c r="B76" s="29" t="s">
        <v>44</v>
      </c>
      <c r="C76" s="29" t="s">
        <v>147</v>
      </c>
      <c r="D76" s="29" t="s">
        <v>201</v>
      </c>
      <c r="E76" s="29" t="s">
        <v>154</v>
      </c>
      <c r="F76" s="173">
        <v>76.1</v>
      </c>
      <c r="G76" s="169">
        <f>F76*103.89%</f>
        <v>79.06029</v>
      </c>
      <c r="H76" s="169">
        <f>G76*104.05%</f>
        <v>82.262231745</v>
      </c>
    </row>
    <row r="77" spans="1:10" ht="31.5" customHeight="1">
      <c r="A77" s="159" t="s">
        <v>239</v>
      </c>
      <c r="B77" s="29" t="s">
        <v>44</v>
      </c>
      <c r="C77" s="29" t="s">
        <v>240</v>
      </c>
      <c r="D77" s="29"/>
      <c r="E77" s="29"/>
      <c r="F77" s="166">
        <f>F78+F80+F82+F84+F86+F88+F90</f>
        <v>2898</v>
      </c>
      <c r="G77" s="166">
        <f>G78+G80+G82+G84+G86+G88+G90</f>
        <v>3010.7321999999995</v>
      </c>
      <c r="H77" s="166">
        <f>H78+H80+H82+H84+H86+H88+H90</f>
        <v>3132.6668540999995</v>
      </c>
      <c r="J77" s="105"/>
    </row>
    <row r="78" spans="1:8" ht="65.25" customHeight="1">
      <c r="A78" s="159" t="s">
        <v>274</v>
      </c>
      <c r="B78" s="29" t="s">
        <v>44</v>
      </c>
      <c r="C78" s="29" t="s">
        <v>240</v>
      </c>
      <c r="D78" s="29" t="s">
        <v>202</v>
      </c>
      <c r="E78" s="29"/>
      <c r="F78" s="170">
        <f>F79</f>
        <v>1310</v>
      </c>
      <c r="G78" s="170">
        <f>G79</f>
        <v>1360.9589999999998</v>
      </c>
      <c r="H78" s="170">
        <f>H79</f>
        <v>1416.0778394999998</v>
      </c>
    </row>
    <row r="79" spans="1:8" ht="45.75" customHeight="1">
      <c r="A79" s="168" t="s">
        <v>190</v>
      </c>
      <c r="B79" s="29" t="s">
        <v>44</v>
      </c>
      <c r="C79" s="29" t="s">
        <v>240</v>
      </c>
      <c r="D79" s="29" t="s">
        <v>202</v>
      </c>
      <c r="E79" s="29" t="s">
        <v>154</v>
      </c>
      <c r="F79" s="173">
        <v>1310</v>
      </c>
      <c r="G79" s="169">
        <f>F79*103.89%</f>
        <v>1360.9589999999998</v>
      </c>
      <c r="H79" s="169">
        <f>G79*104.05%</f>
        <v>1416.0778394999998</v>
      </c>
    </row>
    <row r="80" spans="1:8" ht="194.25" customHeight="1">
      <c r="A80" s="174" t="s">
        <v>236</v>
      </c>
      <c r="B80" s="29" t="s">
        <v>44</v>
      </c>
      <c r="C80" s="29" t="s">
        <v>240</v>
      </c>
      <c r="D80" s="29" t="s">
        <v>237</v>
      </c>
      <c r="E80" s="29"/>
      <c r="F80" s="170">
        <f>F81</f>
        <v>515</v>
      </c>
      <c r="G80" s="170">
        <f>G81</f>
        <v>535.0335</v>
      </c>
      <c r="H80" s="170">
        <f>H81</f>
        <v>556.70235675</v>
      </c>
    </row>
    <row r="81" spans="1:8" ht="39.75" customHeight="1">
      <c r="A81" s="168" t="s">
        <v>190</v>
      </c>
      <c r="B81" s="29" t="s">
        <v>44</v>
      </c>
      <c r="C81" s="29" t="s">
        <v>240</v>
      </c>
      <c r="D81" s="29" t="s">
        <v>237</v>
      </c>
      <c r="E81" s="29" t="s">
        <v>154</v>
      </c>
      <c r="F81" s="173">
        <v>515</v>
      </c>
      <c r="G81" s="169">
        <f>F81*103.89%</f>
        <v>535.0335</v>
      </c>
      <c r="H81" s="169">
        <f>G81*104.05%</f>
        <v>556.70235675</v>
      </c>
    </row>
    <row r="82" spans="1:8" ht="53.25" customHeight="1">
      <c r="A82" s="159" t="s">
        <v>209</v>
      </c>
      <c r="B82" s="29" t="s">
        <v>44</v>
      </c>
      <c r="C82" s="29" t="s">
        <v>240</v>
      </c>
      <c r="D82" s="29" t="s">
        <v>196</v>
      </c>
      <c r="E82" s="29"/>
      <c r="F82" s="170">
        <f>F83</f>
        <v>82</v>
      </c>
      <c r="G82" s="170">
        <f>G83</f>
        <v>85.18979999999999</v>
      </c>
      <c r="H82" s="170">
        <f>H83</f>
        <v>88.63998689999998</v>
      </c>
    </row>
    <row r="83" spans="1:8" ht="39.75" customHeight="1">
      <c r="A83" s="168" t="s">
        <v>190</v>
      </c>
      <c r="B83" s="29" t="s">
        <v>44</v>
      </c>
      <c r="C83" s="29" t="s">
        <v>240</v>
      </c>
      <c r="D83" s="29" t="s">
        <v>196</v>
      </c>
      <c r="E83" s="29" t="s">
        <v>154</v>
      </c>
      <c r="F83" s="173">
        <v>82</v>
      </c>
      <c r="G83" s="169">
        <f>F83*103.89%</f>
        <v>85.18979999999999</v>
      </c>
      <c r="H83" s="169">
        <f>G83*104.05%</f>
        <v>88.63998689999998</v>
      </c>
    </row>
    <row r="84" spans="1:8" ht="77.25" customHeight="1">
      <c r="A84" s="159" t="s">
        <v>187</v>
      </c>
      <c r="B84" s="29" t="s">
        <v>44</v>
      </c>
      <c r="C84" s="29" t="s">
        <v>240</v>
      </c>
      <c r="D84" s="29" t="s">
        <v>207</v>
      </c>
      <c r="E84" s="29"/>
      <c r="F84" s="170">
        <f>F85</f>
        <v>535</v>
      </c>
      <c r="G84" s="170">
        <f>G85</f>
        <v>555.8114999999999</v>
      </c>
      <c r="H84" s="170">
        <f>H85</f>
        <v>578.3218657499999</v>
      </c>
    </row>
    <row r="85" spans="1:8" ht="42" customHeight="1">
      <c r="A85" s="168" t="s">
        <v>190</v>
      </c>
      <c r="B85" s="29" t="s">
        <v>44</v>
      </c>
      <c r="C85" s="29" t="s">
        <v>240</v>
      </c>
      <c r="D85" s="29" t="s">
        <v>207</v>
      </c>
      <c r="E85" s="29" t="s">
        <v>154</v>
      </c>
      <c r="F85" s="173">
        <v>535</v>
      </c>
      <c r="G85" s="169">
        <f>F85*103.89%</f>
        <v>555.8114999999999</v>
      </c>
      <c r="H85" s="169">
        <f>G85*104.05%</f>
        <v>578.3218657499999</v>
      </c>
    </row>
    <row r="86" spans="1:8" ht="113.25" customHeight="1">
      <c r="A86" s="159" t="s">
        <v>188</v>
      </c>
      <c r="B86" s="29" t="s">
        <v>44</v>
      </c>
      <c r="C86" s="29" t="s">
        <v>240</v>
      </c>
      <c r="D86" s="29" t="s">
        <v>208</v>
      </c>
      <c r="E86" s="29"/>
      <c r="F86" s="170">
        <f>F87</f>
        <v>100</v>
      </c>
      <c r="G86" s="170">
        <f>G87</f>
        <v>103.88999999999999</v>
      </c>
      <c r="H86" s="170">
        <f>H87</f>
        <v>108.09754499999998</v>
      </c>
    </row>
    <row r="87" spans="1:8" ht="42" customHeight="1">
      <c r="A87" s="168" t="s">
        <v>190</v>
      </c>
      <c r="B87" s="29" t="s">
        <v>44</v>
      </c>
      <c r="C87" s="29" t="s">
        <v>240</v>
      </c>
      <c r="D87" s="29" t="s">
        <v>208</v>
      </c>
      <c r="E87" s="29" t="s">
        <v>154</v>
      </c>
      <c r="F87" s="173">
        <v>100</v>
      </c>
      <c r="G87" s="169">
        <f>F87*103.89%</f>
        <v>103.88999999999999</v>
      </c>
      <c r="H87" s="169">
        <f>G87*104.05%</f>
        <v>108.09754499999998</v>
      </c>
    </row>
    <row r="88" spans="1:8" ht="94.5" customHeight="1">
      <c r="A88" s="175" t="s">
        <v>210</v>
      </c>
      <c r="B88" s="123" t="s">
        <v>44</v>
      </c>
      <c r="C88" s="29" t="s">
        <v>240</v>
      </c>
      <c r="D88" s="123" t="s">
        <v>211</v>
      </c>
      <c r="E88" s="123"/>
      <c r="F88" s="170">
        <f>F89</f>
        <v>258</v>
      </c>
      <c r="G88" s="170">
        <f>G89</f>
        <v>268.0362</v>
      </c>
      <c r="H88" s="170">
        <f>H89</f>
        <v>278.8916661</v>
      </c>
    </row>
    <row r="89" spans="1:8" ht="42" customHeight="1">
      <c r="A89" s="168" t="s">
        <v>190</v>
      </c>
      <c r="B89" s="123" t="s">
        <v>44</v>
      </c>
      <c r="C89" s="29" t="s">
        <v>240</v>
      </c>
      <c r="D89" s="123" t="s">
        <v>211</v>
      </c>
      <c r="E89" s="123" t="s">
        <v>154</v>
      </c>
      <c r="F89" s="173">
        <v>258</v>
      </c>
      <c r="G89" s="169">
        <f>F89*103.89%</f>
        <v>268.0362</v>
      </c>
      <c r="H89" s="169">
        <f>G89*104.05%</f>
        <v>278.8916661</v>
      </c>
    </row>
    <row r="90" spans="1:8" ht="108" customHeight="1">
      <c r="A90" s="176" t="s">
        <v>234</v>
      </c>
      <c r="B90" s="123" t="s">
        <v>44</v>
      </c>
      <c r="C90" s="29" t="s">
        <v>240</v>
      </c>
      <c r="D90" s="123" t="s">
        <v>212</v>
      </c>
      <c r="E90" s="123"/>
      <c r="F90" s="170">
        <f>F91</f>
        <v>98</v>
      </c>
      <c r="G90" s="170">
        <f>G91</f>
        <v>101.81219999999999</v>
      </c>
      <c r="H90" s="170">
        <f>H91</f>
        <v>105.93559409999999</v>
      </c>
    </row>
    <row r="91" spans="1:8" ht="42" customHeight="1">
      <c r="A91" s="168" t="s">
        <v>190</v>
      </c>
      <c r="B91" s="123" t="s">
        <v>44</v>
      </c>
      <c r="C91" s="29" t="s">
        <v>240</v>
      </c>
      <c r="D91" s="123" t="s">
        <v>212</v>
      </c>
      <c r="E91" s="123" t="s">
        <v>154</v>
      </c>
      <c r="F91" s="173">
        <v>98</v>
      </c>
      <c r="G91" s="169">
        <f>F91*103.89%</f>
        <v>101.81219999999999</v>
      </c>
      <c r="H91" s="169">
        <f>G91*104.05%</f>
        <v>105.93559409999999</v>
      </c>
    </row>
    <row r="92" spans="1:8" ht="17.25" customHeight="1">
      <c r="A92" s="159" t="s">
        <v>168</v>
      </c>
      <c r="B92" s="29" t="s">
        <v>44</v>
      </c>
      <c r="C92" s="29" t="s">
        <v>22</v>
      </c>
      <c r="D92" s="29"/>
      <c r="E92" s="29"/>
      <c r="F92" s="165">
        <f>F93</f>
        <v>13835</v>
      </c>
      <c r="G92" s="165">
        <f>G93</f>
        <v>14373.181499999999</v>
      </c>
      <c r="H92" s="165">
        <f>H93</f>
        <v>14955.295350749999</v>
      </c>
    </row>
    <row r="93" spans="1:8" ht="18" customHeight="1">
      <c r="A93" s="159" t="s">
        <v>74</v>
      </c>
      <c r="B93" s="29" t="s">
        <v>44</v>
      </c>
      <c r="C93" s="29" t="s">
        <v>23</v>
      </c>
      <c r="D93" s="29"/>
      <c r="E93" s="29"/>
      <c r="F93" s="166">
        <f>F96+F94</f>
        <v>13835</v>
      </c>
      <c r="G93" s="166">
        <f>G96+G94</f>
        <v>14373.181499999999</v>
      </c>
      <c r="H93" s="166">
        <f>H96+H94</f>
        <v>14955.295350749999</v>
      </c>
    </row>
    <row r="94" spans="1:8" ht="77.25" customHeight="1">
      <c r="A94" s="32" t="s">
        <v>308</v>
      </c>
      <c r="B94" s="29" t="s">
        <v>44</v>
      </c>
      <c r="C94" s="29" t="s">
        <v>23</v>
      </c>
      <c r="D94" s="29" t="s">
        <v>203</v>
      </c>
      <c r="E94" s="29"/>
      <c r="F94" s="170">
        <f>F95</f>
        <v>4425</v>
      </c>
      <c r="G94" s="170">
        <f>G95</f>
        <v>4597.1325</v>
      </c>
      <c r="H94" s="170">
        <f>H95</f>
        <v>4783.316366249999</v>
      </c>
    </row>
    <row r="95" spans="1:8" ht="45.75" customHeight="1">
      <c r="A95" s="168" t="s">
        <v>190</v>
      </c>
      <c r="B95" s="29" t="s">
        <v>44</v>
      </c>
      <c r="C95" s="29" t="s">
        <v>23</v>
      </c>
      <c r="D95" s="29" t="s">
        <v>203</v>
      </c>
      <c r="E95" s="29" t="s">
        <v>154</v>
      </c>
      <c r="F95" s="173">
        <v>4425</v>
      </c>
      <c r="G95" s="169">
        <f>F95*103.89%</f>
        <v>4597.1325</v>
      </c>
      <c r="H95" s="169">
        <f>G95*104.05%</f>
        <v>4783.316366249999</v>
      </c>
    </row>
    <row r="96" spans="1:8" ht="83.25" customHeight="1">
      <c r="A96" s="159" t="s">
        <v>317</v>
      </c>
      <c r="B96" s="29" t="s">
        <v>44</v>
      </c>
      <c r="C96" s="29" t="s">
        <v>23</v>
      </c>
      <c r="D96" s="29" t="s">
        <v>244</v>
      </c>
      <c r="E96" s="29"/>
      <c r="F96" s="167">
        <f>F97</f>
        <v>9410</v>
      </c>
      <c r="G96" s="167">
        <f>G97</f>
        <v>9776.048999999999</v>
      </c>
      <c r="H96" s="167">
        <f>H97</f>
        <v>10171.9789845</v>
      </c>
    </row>
    <row r="97" spans="1:8" ht="44.25" customHeight="1">
      <c r="A97" s="168" t="s">
        <v>190</v>
      </c>
      <c r="B97" s="29" t="s">
        <v>44</v>
      </c>
      <c r="C97" s="29" t="s">
        <v>23</v>
      </c>
      <c r="D97" s="29" t="s">
        <v>244</v>
      </c>
      <c r="E97" s="29" t="s">
        <v>154</v>
      </c>
      <c r="F97" s="169">
        <v>9410</v>
      </c>
      <c r="G97" s="169">
        <f>F97*103.89%</f>
        <v>9776.048999999999</v>
      </c>
      <c r="H97" s="169">
        <f>G97*104.05%</f>
        <v>10171.9789845</v>
      </c>
    </row>
    <row r="98" spans="1:8" ht="21.75" customHeight="1">
      <c r="A98" s="32" t="s">
        <v>170</v>
      </c>
      <c r="B98" s="29" t="s">
        <v>44</v>
      </c>
      <c r="C98" s="29" t="s">
        <v>169</v>
      </c>
      <c r="D98" s="29"/>
      <c r="E98" s="29"/>
      <c r="F98" s="165">
        <f>F102+F99</f>
        <v>25823.699999999997</v>
      </c>
      <c r="G98" s="165">
        <f>G102+G99</f>
        <v>26829.0386</v>
      </c>
      <c r="H98" s="165">
        <f>H102+H99</f>
        <v>27915.182363300002</v>
      </c>
    </row>
    <row r="99" spans="1:8" ht="24" customHeight="1">
      <c r="A99" s="32" t="s">
        <v>273</v>
      </c>
      <c r="B99" s="29" t="s">
        <v>44</v>
      </c>
      <c r="C99" s="29" t="s">
        <v>272</v>
      </c>
      <c r="D99" s="29"/>
      <c r="E99" s="29"/>
      <c r="F99" s="166">
        <f aca="true" t="shared" si="8" ref="F99:H100">F100</f>
        <v>474</v>
      </c>
      <c r="G99" s="166">
        <f t="shared" si="8"/>
        <v>492.43859999999995</v>
      </c>
      <c r="H99" s="166">
        <f t="shared" si="8"/>
        <v>512.3823633</v>
      </c>
    </row>
    <row r="100" spans="1:8" ht="65.25" customHeight="1">
      <c r="A100" s="168" t="s">
        <v>189</v>
      </c>
      <c r="B100" s="29" t="s">
        <v>44</v>
      </c>
      <c r="C100" s="29" t="s">
        <v>272</v>
      </c>
      <c r="D100" s="29" t="s">
        <v>204</v>
      </c>
      <c r="E100" s="29"/>
      <c r="F100" s="167">
        <f t="shared" si="8"/>
        <v>474</v>
      </c>
      <c r="G100" s="167">
        <f t="shared" si="8"/>
        <v>492.43859999999995</v>
      </c>
      <c r="H100" s="167">
        <f t="shared" si="8"/>
        <v>512.3823633</v>
      </c>
    </row>
    <row r="101" spans="1:9" ht="30.75" customHeight="1">
      <c r="A101" s="32" t="s">
        <v>157</v>
      </c>
      <c r="B101" s="123" t="s">
        <v>44</v>
      </c>
      <c r="C101" s="29" t="s">
        <v>272</v>
      </c>
      <c r="D101" s="29" t="s">
        <v>204</v>
      </c>
      <c r="E101" s="123" t="s">
        <v>158</v>
      </c>
      <c r="F101" s="169">
        <v>474</v>
      </c>
      <c r="G101" s="169">
        <f>F101*103.89%</f>
        <v>492.43859999999995</v>
      </c>
      <c r="H101" s="169">
        <f>G101*104.05%</f>
        <v>512.3823633</v>
      </c>
      <c r="I101" s="105"/>
    </row>
    <row r="102" spans="1:8" ht="24" customHeight="1">
      <c r="A102" s="32" t="s">
        <v>26</v>
      </c>
      <c r="B102" s="29" t="s">
        <v>44</v>
      </c>
      <c r="C102" s="29" t="s">
        <v>75</v>
      </c>
      <c r="D102" s="29"/>
      <c r="E102" s="29"/>
      <c r="F102" s="166">
        <f>F103+F105</f>
        <v>25349.699999999997</v>
      </c>
      <c r="G102" s="166">
        <f>G103+G105</f>
        <v>26336.6</v>
      </c>
      <c r="H102" s="166">
        <f>H103+H105</f>
        <v>27402.800000000003</v>
      </c>
    </row>
    <row r="103" spans="1:8" ht="96.75" customHeight="1">
      <c r="A103" s="32" t="s">
        <v>220</v>
      </c>
      <c r="B103" s="29" t="s">
        <v>44</v>
      </c>
      <c r="C103" s="29" t="s">
        <v>75</v>
      </c>
      <c r="D103" s="29" t="s">
        <v>216</v>
      </c>
      <c r="E103" s="29"/>
      <c r="F103" s="167">
        <f>F104</f>
        <v>16938.6</v>
      </c>
      <c r="G103" s="167">
        <f>G104</f>
        <v>17598</v>
      </c>
      <c r="H103" s="167">
        <f>H104</f>
        <v>18310.7</v>
      </c>
    </row>
    <row r="104" spans="1:8" ht="28.5" customHeight="1">
      <c r="A104" s="172" t="s">
        <v>157</v>
      </c>
      <c r="B104" s="29" t="s">
        <v>44</v>
      </c>
      <c r="C104" s="29">
        <v>1004</v>
      </c>
      <c r="D104" s="29" t="s">
        <v>216</v>
      </c>
      <c r="E104" s="29" t="s">
        <v>158</v>
      </c>
      <c r="F104" s="169">
        <v>16938.6</v>
      </c>
      <c r="G104" s="169">
        <v>17598</v>
      </c>
      <c r="H104" s="169">
        <v>18310.7</v>
      </c>
    </row>
    <row r="105" spans="1:8" ht="81.75" customHeight="1">
      <c r="A105" s="32" t="s">
        <v>221</v>
      </c>
      <c r="B105" s="29" t="s">
        <v>44</v>
      </c>
      <c r="C105" s="29" t="s">
        <v>75</v>
      </c>
      <c r="D105" s="29" t="s">
        <v>217</v>
      </c>
      <c r="E105" s="29"/>
      <c r="F105" s="167">
        <f>F106</f>
        <v>8411.1</v>
      </c>
      <c r="G105" s="167">
        <f>G106</f>
        <v>8738.6</v>
      </c>
      <c r="H105" s="167">
        <f>H106</f>
        <v>9092.1</v>
      </c>
    </row>
    <row r="106" spans="1:8" ht="29.25" customHeight="1">
      <c r="A106" s="32" t="s">
        <v>157</v>
      </c>
      <c r="B106" s="29" t="s">
        <v>44</v>
      </c>
      <c r="C106" s="29">
        <v>1004</v>
      </c>
      <c r="D106" s="29" t="s">
        <v>217</v>
      </c>
      <c r="E106" s="29" t="s">
        <v>158</v>
      </c>
      <c r="F106" s="169">
        <v>8411.1</v>
      </c>
      <c r="G106" s="169">
        <v>8738.6</v>
      </c>
      <c r="H106" s="169">
        <v>9092.1</v>
      </c>
    </row>
    <row r="107" spans="1:8" ht="18.75" customHeight="1">
      <c r="A107" s="172" t="s">
        <v>171</v>
      </c>
      <c r="B107" s="29" t="s">
        <v>44</v>
      </c>
      <c r="C107" s="29" t="s">
        <v>110</v>
      </c>
      <c r="D107" s="29"/>
      <c r="E107" s="29"/>
      <c r="F107" s="165">
        <f aca="true" t="shared" si="9" ref="F107:H109">F108</f>
        <v>1005</v>
      </c>
      <c r="G107" s="165">
        <f t="shared" si="9"/>
        <v>1044.0945</v>
      </c>
      <c r="H107" s="165">
        <f t="shared" si="9"/>
        <v>1086.38032725</v>
      </c>
    </row>
    <row r="108" spans="1:8" ht="17.25" customHeight="1">
      <c r="A108" s="172" t="s">
        <v>112</v>
      </c>
      <c r="B108" s="29" t="s">
        <v>44</v>
      </c>
      <c r="C108" s="29" t="s">
        <v>111</v>
      </c>
      <c r="D108" s="29"/>
      <c r="E108" s="29"/>
      <c r="F108" s="166">
        <f t="shared" si="9"/>
        <v>1005</v>
      </c>
      <c r="G108" s="166">
        <f t="shared" si="9"/>
        <v>1044.0945</v>
      </c>
      <c r="H108" s="166">
        <f t="shared" si="9"/>
        <v>1086.38032725</v>
      </c>
    </row>
    <row r="109" spans="1:9" ht="156" customHeight="1">
      <c r="A109" s="174" t="s">
        <v>275</v>
      </c>
      <c r="B109" s="29" t="s">
        <v>44</v>
      </c>
      <c r="C109" s="29" t="s">
        <v>111</v>
      </c>
      <c r="D109" s="29" t="s">
        <v>205</v>
      </c>
      <c r="E109" s="29"/>
      <c r="F109" s="167">
        <f t="shared" si="9"/>
        <v>1005</v>
      </c>
      <c r="G109" s="167">
        <f t="shared" si="9"/>
        <v>1044.0945</v>
      </c>
      <c r="H109" s="167">
        <f t="shared" si="9"/>
        <v>1086.38032725</v>
      </c>
      <c r="I109" s="161"/>
    </row>
    <row r="110" spans="1:8" ht="44.25" customHeight="1">
      <c r="A110" s="168" t="s">
        <v>190</v>
      </c>
      <c r="B110" s="29" t="s">
        <v>44</v>
      </c>
      <c r="C110" s="29" t="s">
        <v>111</v>
      </c>
      <c r="D110" s="29" t="s">
        <v>205</v>
      </c>
      <c r="E110" s="29" t="s">
        <v>154</v>
      </c>
      <c r="F110" s="169">
        <v>1005</v>
      </c>
      <c r="G110" s="169">
        <f>F110*103.89%</f>
        <v>1044.0945</v>
      </c>
      <c r="H110" s="169">
        <f>G110*104.05%</f>
        <v>1086.38032725</v>
      </c>
    </row>
    <row r="111" spans="1:8" ht="20.25" customHeight="1">
      <c r="A111" s="159" t="s">
        <v>173</v>
      </c>
      <c r="B111" s="29" t="s">
        <v>44</v>
      </c>
      <c r="C111" s="29" t="s">
        <v>172</v>
      </c>
      <c r="D111" s="29"/>
      <c r="E111" s="29"/>
      <c r="F111" s="165">
        <f aca="true" t="shared" si="10" ref="F111:H113">F112</f>
        <v>2524</v>
      </c>
      <c r="G111" s="165">
        <f t="shared" si="10"/>
        <v>2050</v>
      </c>
      <c r="H111" s="165">
        <f t="shared" si="10"/>
        <v>2133.025</v>
      </c>
    </row>
    <row r="112" spans="1:8" ht="18" customHeight="1">
      <c r="A112" s="159" t="s">
        <v>24</v>
      </c>
      <c r="B112" s="29" t="s">
        <v>44</v>
      </c>
      <c r="C112" s="29" t="s">
        <v>113</v>
      </c>
      <c r="D112" s="29"/>
      <c r="E112" s="29"/>
      <c r="F112" s="166">
        <f t="shared" si="10"/>
        <v>2524</v>
      </c>
      <c r="G112" s="166">
        <f t="shared" si="10"/>
        <v>2050</v>
      </c>
      <c r="H112" s="166">
        <f t="shared" si="10"/>
        <v>2133.025</v>
      </c>
    </row>
    <row r="113" spans="1:8" ht="31.5" customHeight="1">
      <c r="A113" s="172" t="s">
        <v>119</v>
      </c>
      <c r="B113" s="29" t="s">
        <v>44</v>
      </c>
      <c r="C113" s="29" t="s">
        <v>113</v>
      </c>
      <c r="D113" s="29" t="s">
        <v>206</v>
      </c>
      <c r="E113" s="29"/>
      <c r="F113" s="167">
        <f t="shared" si="10"/>
        <v>2524</v>
      </c>
      <c r="G113" s="167">
        <f t="shared" si="10"/>
        <v>2050</v>
      </c>
      <c r="H113" s="167">
        <f t="shared" si="10"/>
        <v>2133.025</v>
      </c>
    </row>
    <row r="114" spans="1:8" ht="38.25">
      <c r="A114" s="168" t="s">
        <v>190</v>
      </c>
      <c r="B114" s="29" t="s">
        <v>44</v>
      </c>
      <c r="C114" s="29" t="s">
        <v>113</v>
      </c>
      <c r="D114" s="29" t="s">
        <v>206</v>
      </c>
      <c r="E114" s="29" t="s">
        <v>154</v>
      </c>
      <c r="F114" s="171">
        <v>2524</v>
      </c>
      <c r="G114" s="171">
        <v>2050</v>
      </c>
      <c r="H114" s="169">
        <f>G114*104.05%</f>
        <v>2133.025</v>
      </c>
    </row>
    <row r="115" spans="1:8" ht="18.75">
      <c r="A115" s="212"/>
      <c r="B115" s="212"/>
      <c r="C115" s="212"/>
      <c r="D115" s="212"/>
      <c r="E115" s="212"/>
      <c r="F115" s="179">
        <f>F2+F7+F22</f>
        <v>116456</v>
      </c>
      <c r="G115" s="179">
        <f>G2+G7+G22</f>
        <v>115709.37164000001</v>
      </c>
      <c r="H115" s="179">
        <f>H2+H7+H22</f>
        <v>119512.64964142001</v>
      </c>
    </row>
    <row r="120" ht="12.75">
      <c r="H120" s="161"/>
    </row>
    <row r="121" ht="12.75">
      <c r="G121" s="161"/>
    </row>
  </sheetData>
  <sheetProtection/>
  <mergeCells count="1">
    <mergeCell ref="A115:E1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2018-10-23T06:41:57Z</cp:lastPrinted>
  <dcterms:created xsi:type="dcterms:W3CDTF">2009-09-03T07:45:13Z</dcterms:created>
  <dcterms:modified xsi:type="dcterms:W3CDTF">2018-10-24T10:00:47Z</dcterms:modified>
  <cp:category/>
  <cp:version/>
  <cp:contentType/>
  <cp:contentStatus/>
</cp:coreProperties>
</file>