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" windowWidth="11370" windowHeight="6540" tabRatio="865" activeTab="2"/>
  </bookViews>
  <sheets>
    <sheet name="Прил.1" sheetId="1" r:id="rId1"/>
    <sheet name="Прил. 2" sheetId="2" r:id="rId2"/>
    <sheet name="Прил. 3" sheetId="3" r:id="rId3"/>
    <sheet name="Прил.4" sheetId="4" r:id="rId4"/>
    <sheet name="Прил5" sheetId="5" r:id="rId5"/>
    <sheet name="Прил6" sheetId="6" r:id="rId6"/>
    <sheet name="Роспись" sheetId="7" r:id="rId7"/>
  </sheets>
  <definedNames>
    <definedName name="_xlnm.Print_Titles" localSheetId="1">'Прил. 2'!$8:$8</definedName>
    <definedName name="_xlnm.Print_Titles" localSheetId="2">'Прил. 3'!$7:$7</definedName>
    <definedName name="_xlnm.Print_Area" localSheetId="1">'Прил. 2'!$A:$IV</definedName>
  </definedNames>
  <calcPr fullCalcOnLoad="1"/>
</workbook>
</file>

<file path=xl/sharedStrings.xml><?xml version="1.0" encoding="utf-8"?>
<sst xmlns="http://schemas.openxmlformats.org/spreadsheetml/2006/main" count="1989" uniqueCount="575">
  <si>
    <t>Наименование статей</t>
  </si>
  <si>
    <t>Прочие расходы</t>
  </si>
  <si>
    <t>Периодическая печать и издательства</t>
  </si>
  <si>
    <t>0102</t>
  </si>
  <si>
    <t>0103</t>
  </si>
  <si>
    <t>0309</t>
  </si>
  <si>
    <t>Молодежная политика и оздоровление детей</t>
  </si>
  <si>
    <t>0707</t>
  </si>
  <si>
    <t>0804</t>
  </si>
  <si>
    <t>Другие общегосударственные вопросы</t>
  </si>
  <si>
    <t>0100</t>
  </si>
  <si>
    <t>0300</t>
  </si>
  <si>
    <t>0500</t>
  </si>
  <si>
    <t>0700</t>
  </si>
  <si>
    <t>0800</t>
  </si>
  <si>
    <t>№ п/п</t>
  </si>
  <si>
    <t>Код ЭКР</t>
  </si>
  <si>
    <t>Сумма (тыс.руб.)</t>
  </si>
  <si>
    <t>ОБЩЕГОСУДАРСТВЕННЫЕ ВОПРОСЫ</t>
  </si>
  <si>
    <t>1.1</t>
  </si>
  <si>
    <t>1.1.1</t>
  </si>
  <si>
    <t>1.1.1.1</t>
  </si>
  <si>
    <t>1.1.1.1.1</t>
  </si>
  <si>
    <t>0104</t>
  </si>
  <si>
    <t>2.1</t>
  </si>
  <si>
    <t>НАЦИОНАЛЬНАЯ БЕЗОПАСНОСТЬ И ПРАВООХРАНИТЕЛЬНАЯ ДЕЯТЕЛЬНОСТЬ</t>
  </si>
  <si>
    <t>ОБРАЗОВАНИЕ</t>
  </si>
  <si>
    <t>КУЛЬТУРА, КИНЕМАТОГРАФИЯ, СРЕДСТВА МАССОВОЙ ИНФОРМАЦИИ</t>
  </si>
  <si>
    <t>СОЦИАЛЬНАЯ ПОЛИТИКА</t>
  </si>
  <si>
    <t>ИТОГО РАСХОДОВ</t>
  </si>
  <si>
    <t>(тыс. руб.)</t>
  </si>
  <si>
    <t>Наименование  источника дохода</t>
  </si>
  <si>
    <t>Код администратора</t>
  </si>
  <si>
    <t>Код источника дохода</t>
  </si>
  <si>
    <t>Сумма на год</t>
  </si>
  <si>
    <t>1 квартал</t>
  </si>
  <si>
    <t>2 квартал</t>
  </si>
  <si>
    <t>3 квартал</t>
  </si>
  <si>
    <t>4 квартал</t>
  </si>
  <si>
    <t>000</t>
  </si>
  <si>
    <t xml:space="preserve"> 1 00 00000 00 0000 000</t>
  </si>
  <si>
    <t>Налоги на совокупный доход</t>
  </si>
  <si>
    <t xml:space="preserve"> 1 05 00000 00 0000 000</t>
  </si>
  <si>
    <t>182</t>
  </si>
  <si>
    <t xml:space="preserve"> 1 05 01010 01 0000 110</t>
  </si>
  <si>
    <t xml:space="preserve"> 1 05 01020 01 0000 110</t>
  </si>
  <si>
    <t>Налоги на имущество</t>
  </si>
  <si>
    <t xml:space="preserve"> 1 06 00000 00 0000 000</t>
  </si>
  <si>
    <t>Налог на имущество  физических лиц</t>
  </si>
  <si>
    <t xml:space="preserve"> 1 11 00000 00 0000 000</t>
  </si>
  <si>
    <t>Штрафы, санкции, возмещение ущерба.</t>
  </si>
  <si>
    <t>1 16 00000 00 0000 000</t>
  </si>
  <si>
    <t xml:space="preserve"> 1 16 06000 01 0000 140</t>
  </si>
  <si>
    <t>Приложение №1</t>
  </si>
  <si>
    <t>1.2</t>
  </si>
  <si>
    <t>1.3</t>
  </si>
  <si>
    <t>3.1</t>
  </si>
  <si>
    <t>4.1</t>
  </si>
  <si>
    <t>5.1</t>
  </si>
  <si>
    <t>6.1</t>
  </si>
  <si>
    <t>Приложение №4</t>
  </si>
  <si>
    <t>1</t>
  </si>
  <si>
    <t>1.2.1</t>
  </si>
  <si>
    <t>1.4</t>
  </si>
  <si>
    <t>2</t>
  </si>
  <si>
    <t>1.5</t>
  </si>
  <si>
    <t>Увеличение прочих остатков денежных средств бюджетов</t>
  </si>
  <si>
    <t>Увеличение прочих остатков средств бюджетов</t>
  </si>
  <si>
    <t>1.2.1.1</t>
  </si>
  <si>
    <t>1.2.1.1.1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</si>
  <si>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</si>
  <si>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</si>
  <si>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</si>
  <si>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0801</t>
  </si>
  <si>
    <t>5.2</t>
  </si>
  <si>
    <t>ЖИЛИЩНО-КОММУНАЛЬНОЕ ХОЗЯЙСТВО</t>
  </si>
  <si>
    <t>Резервные фонды</t>
  </si>
  <si>
    <t>3.1.1</t>
  </si>
  <si>
    <t>3.1.1.1</t>
  </si>
  <si>
    <t>Культура</t>
  </si>
  <si>
    <t>946</t>
  </si>
  <si>
    <t xml:space="preserve"> 1 05 02000 02 0000 110</t>
  </si>
  <si>
    <t xml:space="preserve"> 1 09 04040 01 0000 110</t>
  </si>
  <si>
    <t xml:space="preserve"> 1 16 90030 03 0000 140</t>
  </si>
  <si>
    <t>1 11 07013 03 0000 120</t>
  </si>
  <si>
    <t>Задолженность и перерасчеты по отмененным налогам, сборам и иным обязательным платежам</t>
  </si>
  <si>
    <t>1 09 00000 00 0000 110</t>
  </si>
  <si>
    <t>Доходы от использования имущества, находящегося в государственной и муниципальной собственности</t>
  </si>
  <si>
    <t xml:space="preserve">Резервные фонды </t>
  </si>
  <si>
    <t>1.6</t>
  </si>
  <si>
    <t>Код раздела</t>
  </si>
  <si>
    <t>Код целевой статьи</t>
  </si>
  <si>
    <t>Код вида расходов</t>
  </si>
  <si>
    <t>Резервный фонд местной администрации</t>
  </si>
  <si>
    <t>0900</t>
  </si>
  <si>
    <t>7.1</t>
  </si>
  <si>
    <t>Наименование</t>
  </si>
  <si>
    <t xml:space="preserve">БЕЗВОЗМЕЗДНЫЕ ПОСТУПЛЕНИЯ </t>
  </si>
  <si>
    <t>2 00 00000 00 0000 000</t>
  </si>
  <si>
    <t>2 02 00000 00 0000 000</t>
  </si>
  <si>
    <t>2 02 03024 03 0000 151</t>
  </si>
  <si>
    <t>0501</t>
  </si>
  <si>
    <t xml:space="preserve">                                                                            </t>
  </si>
  <si>
    <t>0107</t>
  </si>
  <si>
    <t>3.2</t>
  </si>
  <si>
    <t>Жилищное хозяйство</t>
  </si>
  <si>
    <t>2 02 02999 03 0000 151</t>
  </si>
  <si>
    <t>2 02 03027 03 0100 151</t>
  </si>
  <si>
    <t>2 02 03027 03 0200 151</t>
  </si>
  <si>
    <t>1.</t>
  </si>
  <si>
    <t>Код раздела, подраздела</t>
  </si>
  <si>
    <t xml:space="preserve"> ГРБС</t>
  </si>
  <si>
    <t xml:space="preserve"> 0102</t>
  </si>
  <si>
    <t xml:space="preserve">Глава муниципального образования </t>
  </si>
  <si>
    <t>0020100</t>
  </si>
  <si>
    <t>Выполнение функций органами местного самоуправления</t>
  </si>
  <si>
    <t>500</t>
  </si>
  <si>
    <t>0020400</t>
  </si>
  <si>
    <t>Глава местной администрации (исполнительно-распорядительного органа муниципального образования)</t>
  </si>
  <si>
    <t>0020500</t>
  </si>
  <si>
    <t>Обеспечение проведения выборов и референдумов</t>
  </si>
  <si>
    <t>Проведение выборов в представительные органы местного самоуправления</t>
  </si>
  <si>
    <t>0200101</t>
  </si>
  <si>
    <t>0112</t>
  </si>
  <si>
    <t>0700100</t>
  </si>
  <si>
    <t>013</t>
  </si>
  <si>
    <t>0114</t>
  </si>
  <si>
    <t>0920100</t>
  </si>
  <si>
    <t>2190100</t>
  </si>
  <si>
    <t>Благоустройство</t>
  </si>
  <si>
    <t>0503</t>
  </si>
  <si>
    <t>Проведение мероприятий по военно-патриотическому воспитанию молодежи на территории муниципального образования</t>
  </si>
  <si>
    <t>4310100</t>
  </si>
  <si>
    <t>Организация и проведение досуговых мероприятий для детей и подростков, проживающих на территории муниципального образования</t>
  </si>
  <si>
    <t>4310200</t>
  </si>
  <si>
    <t>Организация местных и участие в организации и проведении городских праздничных и иных зрелищных мероприятий</t>
  </si>
  <si>
    <t>4500100</t>
  </si>
  <si>
    <t>Периодические издания, учреждённые представительными органами местного самоуправления</t>
  </si>
  <si>
    <t>4570100</t>
  </si>
  <si>
    <t>Физическая культура и спорт</t>
  </si>
  <si>
    <t>0908</t>
  </si>
  <si>
    <t>Создание условий для развития на территории муниципального образования массовой физической культуры и спорта</t>
  </si>
  <si>
    <t>5120100</t>
  </si>
  <si>
    <t>Охрана семьи и детства</t>
  </si>
  <si>
    <t>1004</t>
  </si>
  <si>
    <t>Налоговые и неналоговые доходы</t>
  </si>
  <si>
    <t xml:space="preserve"> 1 05 01000 00 0000 110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</si>
  <si>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</si>
  <si>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</si>
  <si>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</si>
  <si>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1 06 01000 00 0000 110</t>
  </si>
  <si>
    <t xml:space="preserve"> 1 06 01010 03 0000 110</t>
  </si>
  <si>
    <t xml:space="preserve">Налог на имущество  </t>
  </si>
  <si>
    <t xml:space="preserve"> 1 09 04000 00 0000 110</t>
  </si>
  <si>
    <t>Налог с имущества, переходящего в порядке наследования или дарения</t>
  </si>
  <si>
    <t>Налог на имущество 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Москвы и Санкт-Петербурга</t>
  </si>
  <si>
    <t>1 17 00000 00 0000 000</t>
  </si>
  <si>
    <t>Прочие неналоговые доходы</t>
  </si>
  <si>
    <t>1 17 05000 00 0000 180</t>
  </si>
  <si>
    <t>ИТОГО ДОХОДОВ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</si>
  <si>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</si>
  <si>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</si>
  <si>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2 02 02999 00 0000 151</t>
  </si>
  <si>
    <t xml:space="preserve">Прочие субсидии </t>
  </si>
  <si>
    <t>2 02 03000 00 0000 151</t>
  </si>
  <si>
    <t xml:space="preserve">Субвенции бюджетам субъектов Российской Федерации и муниципальных образований </t>
  </si>
  <si>
    <t>2 02 03027 03 0000 151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</si>
  <si>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</si>
  <si>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Молодёжная политика и оздоровление детей</t>
  </si>
  <si>
    <t>000 01 05 00 00 00 0000 000</t>
  </si>
  <si>
    <t>Изменение остатков средств на счетах по учету средств бюджета</t>
  </si>
  <si>
    <t>000 01 05 00 00 00 0000 500</t>
  </si>
  <si>
    <t>000 01 05 02 00 00 0000 500</t>
  </si>
  <si>
    <t>000 01 05 02 01 03 0000 510</t>
  </si>
  <si>
    <t>Увеличение прочих остатков денежных средств бюджетов внутригородских муниципальных образований Санкт-Петербурга</t>
  </si>
  <si>
    <t>000 01 05 02 01 00 0000 510</t>
  </si>
  <si>
    <t>000 01 05 00 00 00 0000 600</t>
  </si>
  <si>
    <t>000 01 05 02 00 00 0000 600</t>
  </si>
  <si>
    <t>000 01 05 02 01 00 0000 610</t>
  </si>
  <si>
    <t>000 01 05 02 01 03 0000 610</t>
  </si>
  <si>
    <t>Уменьшение прочих остатков денежных средств бюджетов внутригородских муниципальных образований Санкт-Петербурга</t>
  </si>
  <si>
    <t xml:space="preserve">Код </t>
  </si>
  <si>
    <t xml:space="preserve">ИТОГО ИСТОЧНИКОВ ВНУТРЕННЕГО ФИНАНСИРОВАНИЯ </t>
  </si>
  <si>
    <t>000 01 00 00 00 00 0000 000</t>
  </si>
  <si>
    <t>ИСТОЧНИКИ ВНУТРЕННЕГО ФИНАНСИРОВАНИЯ ДЕФИЦИТОВ БЮДЖЕТОВ</t>
  </si>
  <si>
    <t>Увеличение остатков средств бюджетов</t>
  </si>
  <si>
    <t>1 15 00000 00 0000 000</t>
  </si>
  <si>
    <t>Административные платежи и сборы</t>
  </si>
  <si>
    <t>1 15 02000 00 0000 140</t>
  </si>
  <si>
    <t>Платежи, взимаемые государственными и муниципальными организациями за выполнение определенных функций</t>
  </si>
  <si>
    <t>1 15 02030 03 0000 140</t>
  </si>
  <si>
    <t>Платежи, взимаемые организациями, созданными внутригородскими муниципальными образованиями городов федерального значения Москвы и Санкт-Петербурга, за выполнение определенных функций</t>
  </si>
  <si>
    <t>2 02 03027 00 0000 151</t>
  </si>
  <si>
    <t>2 03 00000 00 0000 180</t>
  </si>
  <si>
    <t>2 03 03000 03 0000 180</t>
  </si>
  <si>
    <t>2 07 00000 00 0000 180</t>
  </si>
  <si>
    <t>2 07 03000 03 0000 180</t>
  </si>
  <si>
    <t>Прочие безвозмездные поступления</t>
  </si>
  <si>
    <t>1 17 05030 03 0000 180</t>
  </si>
  <si>
    <t>Прочие неналоговые доходы бюджетов внутригородских муниципальных образований городов федерального значения Москвы и Санкт-Петербурга</t>
  </si>
  <si>
    <t>Денежные взыскания (штрафы) за нарушение бюджетного законодательства Российской Федерации</t>
  </si>
  <si>
    <t>1 16 18000 00 0000 140</t>
  </si>
  <si>
    <t>2 02 03024 00 0000 151</t>
  </si>
  <si>
    <t>1 16 18030 03 0000 140</t>
  </si>
  <si>
    <t xml:space="preserve"> 1 11 07000 00 0000 120</t>
  </si>
  <si>
    <t>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</si>
  <si>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</si>
  <si>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1 13 00000 00 0000 000</t>
  </si>
  <si>
    <t>Доходы от оказания платных услуг и компенсации затрат государства</t>
  </si>
  <si>
    <t>1 13 03000 00 0000 130</t>
  </si>
  <si>
    <t>Прочие доходы от оказания платных услуг и компенсации затрат государства</t>
  </si>
  <si>
    <t>1 13 03030 03 0000 130</t>
  </si>
  <si>
    <t>811</t>
  </si>
  <si>
    <t>1 13 03030 03 0100 130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</si>
  <si>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</si>
  <si>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1 14 00000 00 0000 000</t>
  </si>
  <si>
    <t>Доходы от продажи материальных и нематериальных активов</t>
  </si>
  <si>
    <t>1 16 90000 00 0000 140</t>
  </si>
  <si>
    <t>Прочие поступления от денежных взысканий (штрафов) и иных сумм в возмещение ущерба</t>
  </si>
  <si>
    <t xml:space="preserve"> 1 16 90030 03 0100 140</t>
  </si>
  <si>
    <t>Штрафы за административные правонарушения в сфере благоустройства, предусмотренные Законом Санкт-Петербурга "Об административных правонарушениях в сфере благоустройства в Санкт-Петербурге"</t>
  </si>
  <si>
    <t>806</t>
  </si>
  <si>
    <t>807</t>
  </si>
  <si>
    <t>856</t>
  </si>
  <si>
    <t xml:space="preserve"> 1 16 90030 03 0200 140</t>
  </si>
  <si>
    <t>Штрафы за нарушения правил торговли, предусмотренные Законом Санкт-Петербурга "Об административной ответственности за продажу товаров в неустановленных местах"</t>
  </si>
  <si>
    <t>Выполнение отдельных государственных полномочий за счет субвенций из фонда компенсаций Санкт-Петербурга</t>
  </si>
  <si>
    <t>598</t>
  </si>
  <si>
    <t>Обеспечение и проведение выборов и референдумов</t>
  </si>
  <si>
    <t>Осуществление в порядке и формах, установленных законом Санкт-Петербурга, поддержки деятельности граждан, общественных объединений, участвующих в охране общественного порядка на территории муниципального образования</t>
  </si>
  <si>
    <t>3500100</t>
  </si>
  <si>
    <t>ЗДРАВООХРАНЕНИЕ, ФИЗИЧЕСКАЯ КУЛЬТУРА И СПОРТ</t>
  </si>
  <si>
    <t>7950100</t>
  </si>
  <si>
    <t>Выполнение мероприятий по решению вопросов местного значения за счет субсидии из фонда софинансирования расходов местных бюджетов</t>
  </si>
  <si>
    <t>599</t>
  </si>
  <si>
    <t>Приложение №3</t>
  </si>
  <si>
    <t>Расходы на реализацию муниципальных целевых программ по созданию внутриквартальных зон отдыха на территории МО Новоизмайловское</t>
  </si>
  <si>
    <t>7950101</t>
  </si>
  <si>
    <t>7950102</t>
  </si>
  <si>
    <t>Местная администрация Муниципального образования Новоизмайловское</t>
  </si>
  <si>
    <t>Муниципальный совет Муниципального образования Новоизмайловское</t>
  </si>
  <si>
    <t>919</t>
  </si>
  <si>
    <t>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</si>
  <si>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</si>
  <si>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1 16 21030 03 0000 140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</si>
  <si>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Москвы и Санкт-Петербурга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</si>
  <si>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внутригородских муниципальных образований городов федерального значения Москвы и Санкт-Петербурга</t>
  </si>
  <si>
    <t>1 16 23000 00 0000 140</t>
  </si>
  <si>
    <t>Доходы при возмещении ущерба при возникновении страховых случаев</t>
  </si>
  <si>
    <t>1 16 23030 03 0000 140</t>
  </si>
  <si>
    <t>1 16 32000 00 0000 140</t>
  </si>
  <si>
    <t>Возмещение сумм, израсходованных незаконно или не по целевому назначению, а также доходов, полученных от их использования</t>
  </si>
  <si>
    <t>1 16 32030 03 0000 140</t>
  </si>
  <si>
    <t>Возмещение сумм, израсходованных незаконно или не по целевому назначению, а также доходов, полученных от их использования ( в части бюджетов внутригородских муниципальных образований городов федерального значения Москвы и Санкт-Петербурга)</t>
  </si>
  <si>
    <t>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</si>
  <si>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</si>
  <si>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1 16 33030 03 0000 140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</si>
  <si>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внутригородских муниципальных образований городов федерального значения Москвы и Санкт-Петербурга</t>
  </si>
  <si>
    <t xml:space="preserve">Доходы местного бюджета Муниципального образования </t>
  </si>
  <si>
    <t>0920200</t>
  </si>
  <si>
    <t>Расходы на содержание и обеспечение деятельности общественной организации "Совет муниципальных образований Санкт-Петербурга"</t>
  </si>
  <si>
    <t>Единый налог на вменённый доход для отдельных видов деятельности</t>
  </si>
  <si>
    <t>Платежи от государственных и муниципальных унитарных предприятий</t>
  </si>
  <si>
    <t>Прочие доходы от оказания платных услуг получателями средств бюджетов внутригородских муниципальных образований городов федерального значения Москвы и Санкт-Петербурга и компенсации затрат бюджетов внутригородских муниципальных образований городов федерального значения Москвы и Санкт-Петербурга</t>
  </si>
  <si>
    <t xml:space="preserve"> Прочие субсидии бюджетам внутригородских муниципальных образований городов федерального значения Москвы и Санкт-Петербурга</t>
  </si>
  <si>
    <t>Субвенции  местным бюджетам  на выполнение передаваемых полномочий субъектов Российской Федерации</t>
  </si>
  <si>
    <t>Субвенции бюджетам внутригородских муниципальных образований городов федерального значения Москвы и Санкт-Петербурга на выполнение передаваемых полномочий субъектов Российской Федерации</t>
  </si>
  <si>
    <t>Субвенции бюджетам муниципальных образований на содержание ребенка в семье опекуна и приемной семье, а также на оплату труда приемному родителю</t>
  </si>
  <si>
    <t>Субвенции бюджетам внутригородских муниципальных образований городов федерального значения Москвы и Санкт-Петербурга на содержание ребенка в семье опекуна и приемной семье, а также на оплату труда приемному родителю</t>
  </si>
  <si>
    <t>Субвенции бюджетам внутригородских муниципальных образований городов федерального значения Москвы и Санкт-Петербурга на оплату труда приемному родителю</t>
  </si>
  <si>
    <t>Безвозмездные поступления от государственных (муниципальных) организаций</t>
  </si>
  <si>
    <t>Прочие безвозмездные поступления в бюджеты внутригородских муниципальных образований городов федерального значения Москвы и Санкт-Петербурга</t>
  </si>
  <si>
    <t>Безвозмездные поступления от государственных организаций в бюджеты внутригородских муниципальных образований городов федерального значения Москвы и Санкт-Петербурга</t>
  </si>
  <si>
    <t>Денежные взыскания (штрафы) за нарушение законодательства о  применении  контрольно-кассовой техники при осуществлении наличных денежных расчетов и (или) расчетов с использованием платежных карт</t>
  </si>
  <si>
    <t>Организация в установленном порядке сбора и обмена информацией в области защиты населения и территорий от чрезвычайных ситуаций; проведение подготовки и обучения неработающего населения способам защиты и действиям в чрезвычайных ситуациях</t>
  </si>
  <si>
    <t>Повышение уровня защищенности жилищного фонда на территории муниципального образования, в том числе замена входных дверей с привлечением средств населения муниципального образования</t>
  </si>
  <si>
    <t>Безвозмездные поступления от других бюджетов бюджетной системы Российской Федерации</t>
  </si>
  <si>
    <t>Приложение № 2</t>
  </si>
  <si>
    <t>2.1.</t>
  </si>
  <si>
    <t>6000101</t>
  </si>
  <si>
    <t>6000102</t>
  </si>
  <si>
    <t>6000103</t>
  </si>
  <si>
    <t>6000104</t>
  </si>
  <si>
    <t>6000201</t>
  </si>
  <si>
    <t>6000202</t>
  </si>
  <si>
    <t>Перечень и коды главных администраторов источников финансирования дефицита местного бюджета Муниципального образования Новоизмайловское, которые являются органами местного самоуправления Муниципального образования Новоизмайловское</t>
  </si>
  <si>
    <t>Код бюджетной классификации Российской Федерации</t>
  </si>
  <si>
    <t>Главного администратора</t>
  </si>
  <si>
    <t>Источников финансирования дефицита местного бюджета Муниципального образования Новоизмайловское</t>
  </si>
  <si>
    <t xml:space="preserve"> 01 05 00 00 00 0000 000</t>
  </si>
  <si>
    <t xml:space="preserve"> 01 05 00 00 00 0000 500</t>
  </si>
  <si>
    <t xml:space="preserve"> 01 05 02 00 00 0000 500</t>
  </si>
  <si>
    <t xml:space="preserve"> 01 05 02 01 00 0000 510</t>
  </si>
  <si>
    <t xml:space="preserve"> 01 05 02 01 03 0000 510</t>
  </si>
  <si>
    <t xml:space="preserve"> 01 05 00 00 00 0000 600</t>
  </si>
  <si>
    <t xml:space="preserve"> 01 05 02 00 00 0000 600</t>
  </si>
  <si>
    <t xml:space="preserve"> 01 05 02 01 00 0000 610</t>
  </si>
  <si>
    <t xml:space="preserve"> 01 05 02 01 03 0000 610</t>
  </si>
  <si>
    <t>"Приложение №6</t>
  </si>
  <si>
    <t>Перечень и коды главных администраторов доходов местного бюджета Муниципального образования Новоизмайловское, которые являются органами местного самоуправления Муниципального образования Новоизмайловское</t>
  </si>
  <si>
    <t>Доходов местного бюджета Муниципального образования Новоизмайловское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</si>
  <si>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внутригородскими муниципальными образованиями городов федерального значения Москвы и Санкт-Петербурга</t>
  </si>
  <si>
    <t>2 08 03000 03 0000 180</t>
  </si>
  <si>
    <t>Перечисления из бюджетов внутригородских муниципальных образований городов федерального значения Москвы и Санкт-Петербурга (в бюджеты внутригородских муниципальных образований городов федерального значения Москвы и Санкт-Петербурга)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</si>
  <si>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Избирательная комиссия Муниципального образования Новоизмайловское</t>
  </si>
  <si>
    <t>3</t>
  </si>
  <si>
    <t>3.1.</t>
  </si>
  <si>
    <t>3.1.2</t>
  </si>
  <si>
    <t>3.1.2.1</t>
  </si>
  <si>
    <t>3.2.1</t>
  </si>
  <si>
    <t>3.2.1.1</t>
  </si>
  <si>
    <t>3.3</t>
  </si>
  <si>
    <t>3.3.1</t>
  </si>
  <si>
    <t>3.3.1.1</t>
  </si>
  <si>
    <t>3.3.2</t>
  </si>
  <si>
    <t>3.3.2.1</t>
  </si>
  <si>
    <t>3.4</t>
  </si>
  <si>
    <t>3.4.1</t>
  </si>
  <si>
    <t>3.4.1.1</t>
  </si>
  <si>
    <t>3.5</t>
  </si>
  <si>
    <t>3.5.1</t>
  </si>
  <si>
    <t>3.5.1.1</t>
  </si>
  <si>
    <t>3.6</t>
  </si>
  <si>
    <t>3.6.1</t>
  </si>
  <si>
    <t>3.6.1.1</t>
  </si>
  <si>
    <t>3.6.2</t>
  </si>
  <si>
    <t>3.6.2.1</t>
  </si>
  <si>
    <t>3.6.3</t>
  </si>
  <si>
    <t>3.6.3.1</t>
  </si>
  <si>
    <t>3.6.4</t>
  </si>
  <si>
    <t>3.6.4.1</t>
  </si>
  <si>
    <t>3.6.5</t>
  </si>
  <si>
    <t>3.6.5.1</t>
  </si>
  <si>
    <t>3.7</t>
  </si>
  <si>
    <t>3.7.1</t>
  </si>
  <si>
    <t>3.7.1.1</t>
  </si>
  <si>
    <t>3.7.2</t>
  </si>
  <si>
    <t>3.7.2.1</t>
  </si>
  <si>
    <t>3.8</t>
  </si>
  <si>
    <t>3.8.1</t>
  </si>
  <si>
    <t>3.8.1.1</t>
  </si>
  <si>
    <t>3.9</t>
  </si>
  <si>
    <t>3.9.1</t>
  </si>
  <si>
    <t>3.9.1.1</t>
  </si>
  <si>
    <t>3.10</t>
  </si>
  <si>
    <t>3.10.1</t>
  </si>
  <si>
    <t>3.10.1.1</t>
  </si>
  <si>
    <t>3.11</t>
  </si>
  <si>
    <t>3.11.1</t>
  </si>
  <si>
    <t>Ведомственная структура расходов местного бюджета                                                          МО Новоизмайловское на 2009 год</t>
  </si>
  <si>
    <t>Новоизмайловское на 2009 год</t>
  </si>
  <si>
    <t>Функциональная классификация расходов местного бюджета                                                          МО Новоизмайловское на 2009 год</t>
  </si>
  <si>
    <t>Источники внутреннего финансирования дефицита местного бюджета                                                          МО Новоизмайловское на 2009 год</t>
  </si>
  <si>
    <t>911</t>
  </si>
  <si>
    <t>1.1.</t>
  </si>
  <si>
    <t>1.1.1.</t>
  </si>
  <si>
    <t>1.1.1.1.</t>
  </si>
  <si>
    <t>2.1.1.</t>
  </si>
  <si>
    <t>2.1.1.1.</t>
  </si>
  <si>
    <t>2.2.</t>
  </si>
  <si>
    <t>Расходы на реализацию муниципальной целевой программы мероприятий, направленных на решение вопроса местного значения по созданию зон отдыха на территории МО Новоизмайловское между домами № 26 по Кубинской ул. и № 21 по Новоизмайловскому пр. на 2009 год</t>
  </si>
  <si>
    <t>Расходы на реализацию муниципальной целевой программы мероприятий, направленных на решение вопроса местного значения по созданию зон отдыха на территории МО Новоизмайловское вдоль пешеходной дорожки по Новоизмайловскому пр., от д. № 18 корп.3 до д. № 44 корп.5 на 2009 год</t>
  </si>
  <si>
    <t>3.12</t>
  </si>
  <si>
    <t>3.12.1</t>
  </si>
  <si>
    <t>3.12.1.1.</t>
  </si>
  <si>
    <t>Другие вопросы в области социальной политики</t>
  </si>
  <si>
    <t>1006</t>
  </si>
  <si>
    <t>7.2.</t>
  </si>
  <si>
    <t>"Приложение №5</t>
  </si>
  <si>
    <t>"О бюджете Муниципального образования Новоизмайловское на 2009 год"</t>
  </si>
  <si>
    <t xml:space="preserve">к Решению МС МО Новоизмайловское  </t>
  </si>
  <si>
    <t xml:space="preserve">к Решению МС МО Новоизмайловское </t>
  </si>
  <si>
    <t>к Решению МС  МО Новоизмайловское</t>
  </si>
  <si>
    <t>к Решению МС МО Новоизмайловское</t>
  </si>
  <si>
    <t>2 02 03024 03 0100 151</t>
  </si>
  <si>
    <t>2 02 03024 03 0200 151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</si>
  <si>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</si>
  <si>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</si>
  <si>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</si>
  <si>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Денежные взыскания (штрафы) за нарушение бюджетного законодательства (в части бюджетов внтригородских муниципальных образований городов федерального значения Москвы и Санкт-Петербурга)</t>
  </si>
  <si>
    <t>Доходы от возмещении ущерба при возникновении страховых случаев, когда выгодоприобретателями по договорам страхования выступают получатели средств бюджетов внутригородских муниципальных образований городов федерального значения Москвы и Санкт-Петербурга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</si>
  <si>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</si>
  <si>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местного самоуправления</t>
  </si>
  <si>
    <t>Депутаты, осуществляющие свою деятельность на постоянной основе</t>
  </si>
  <si>
    <t>0020301</t>
  </si>
  <si>
    <t>Вознаграждения депутатам, осуществляющим свои полномочия на непостоянной основе</t>
  </si>
  <si>
    <t>0020302</t>
  </si>
  <si>
    <t>Аппарат представительного органа муниципального образования</t>
  </si>
  <si>
    <t>2.2.1</t>
  </si>
  <si>
    <t>2.2.1.1</t>
  </si>
  <si>
    <t>2.2.2</t>
  </si>
  <si>
    <t>2.2.2.1</t>
  </si>
  <si>
    <t>2.2.3</t>
  </si>
  <si>
    <t>2.2.3.1</t>
  </si>
  <si>
    <t>Содержание и обеспечение деятельности местной администрации по решению вопросов местного значения</t>
  </si>
  <si>
    <t>0020601</t>
  </si>
  <si>
    <t>Организация о существление деятельности по опеке и попечительству</t>
  </si>
  <si>
    <t>0020602</t>
  </si>
  <si>
    <t>3.1.3</t>
  </si>
  <si>
    <t>3.1.3.1</t>
  </si>
  <si>
    <t>3.1.4</t>
  </si>
  <si>
    <t>3.1.4.1</t>
  </si>
  <si>
    <t>Определение должностных лиц, уполномоченных составлять протоколы об административных правонарушениях, и составление протоколов об административных правонарушениях</t>
  </si>
  <si>
    <t>0020603</t>
  </si>
  <si>
    <t>Защита населения и территорий от последствий чрезвычайных ситуаций природного и техногенного характера, гражданская оборона</t>
  </si>
  <si>
    <t>Текущий ремонт придомовых территорий и территорий дворов, включая проезды и въезды, пешеходные дорожки</t>
  </si>
  <si>
    <t>Установка, содержание и ремонт ограждений газонов</t>
  </si>
  <si>
    <t>Установка и содержание малых архитектурных форм, уличной мебели и хозяйственно-бытового оборудования</t>
  </si>
  <si>
    <t>Обустройство и содержание спортивных площадок</t>
  </si>
  <si>
    <t>Ликвидация несанкционированных свалок бытовых отходов и мусора</t>
  </si>
  <si>
    <t>Уборка территорий, водных акваторий, тупиков и проездов</t>
  </si>
  <si>
    <t>Озеленение придомовых территорий и территорий дворов</t>
  </si>
  <si>
    <t>6000301</t>
  </si>
  <si>
    <t>Компенсационное озеленение, проведение санитарных рубок (в том числе удаление аварийных, больных деревьев и кустарников), реконструкция зеленых насаждений внутриквартального озеленения</t>
  </si>
  <si>
    <t>6000302</t>
  </si>
  <si>
    <t>Создание зон отдыха, обустройство и содержание детских площадок</t>
  </si>
  <si>
    <t>6000401</t>
  </si>
  <si>
    <t>Выполнение оформления к праздничным мероприятиям на территории муниципального образования</t>
  </si>
  <si>
    <t>6000402</t>
  </si>
  <si>
    <t>Содержание ребенка в семье опекуна и приемной семье</t>
  </si>
  <si>
    <t>5201301</t>
  </si>
  <si>
    <t>Оплата труда приемного родителя</t>
  </si>
  <si>
    <t>5201302</t>
  </si>
  <si>
    <t>3.6.6</t>
  </si>
  <si>
    <t>3.6.6.1</t>
  </si>
  <si>
    <t>3.6.7</t>
  </si>
  <si>
    <t>3.6.7.1</t>
  </si>
  <si>
    <t>3.6.8</t>
  </si>
  <si>
    <t>3.6.8.1</t>
  </si>
  <si>
    <t>3.6.9</t>
  </si>
  <si>
    <t>3.6.9.1</t>
  </si>
  <si>
    <t>3.6.10</t>
  </si>
  <si>
    <t>3.6.10.1</t>
  </si>
  <si>
    <t>3.6.11</t>
  </si>
  <si>
    <t>3.6.11.1</t>
  </si>
  <si>
    <t>3.6.11.1.1</t>
  </si>
  <si>
    <t>3.6.11.2</t>
  </si>
  <si>
    <t>3.6.11.2.1</t>
  </si>
  <si>
    <t>3.6.11.2.2</t>
  </si>
  <si>
    <t>3.11.1.1</t>
  </si>
  <si>
    <t>3.11.2</t>
  </si>
  <si>
    <t>3.11.2.1</t>
  </si>
  <si>
    <t>Мероприятия в области социальной политики</t>
  </si>
  <si>
    <t>5140100</t>
  </si>
  <si>
    <t>№18 от 09 декабря 2008 г.</t>
  </si>
  <si>
    <t>№ 18 от 09 декабря 2008 г.</t>
  </si>
  <si>
    <t>Сводная бюджетная роспись</t>
  </si>
  <si>
    <t>Утверждаю</t>
  </si>
  <si>
    <t xml:space="preserve"> расходов местного бюджета Муниципального образования Новоизмайловское</t>
  </si>
  <si>
    <t>Глава Местной администрации</t>
  </si>
  <si>
    <t>МО Новоизмайловское</t>
  </si>
  <si>
    <t>_______________ С.В.Гаврилов</t>
  </si>
  <si>
    <t>Код ФКР</t>
  </si>
  <si>
    <t>Код КЦСР</t>
  </si>
  <si>
    <t>Код КВР</t>
  </si>
  <si>
    <t>I квартал</t>
  </si>
  <si>
    <t>II квартал</t>
  </si>
  <si>
    <t>III квартал</t>
  </si>
  <si>
    <t>IV квартал</t>
  </si>
  <si>
    <t>Глава муниципального образования</t>
  </si>
  <si>
    <t>Выполение функций органами местного самоуправления</t>
  </si>
  <si>
    <t>Расходы</t>
  </si>
  <si>
    <t>Оплата труда и начисления на оплату труда</t>
  </si>
  <si>
    <t>Заработная плата</t>
  </si>
  <si>
    <t>1.1.1.1.2</t>
  </si>
  <si>
    <t>Начисления на оплату труда</t>
  </si>
  <si>
    <t>2.</t>
  </si>
  <si>
    <t>2.1.1</t>
  </si>
  <si>
    <t>2.1.1.1</t>
  </si>
  <si>
    <t>2.1.1.1.1</t>
  </si>
  <si>
    <t>2.1.1.1.2</t>
  </si>
  <si>
    <t>2.1.1.2</t>
  </si>
  <si>
    <t>Приобретение услуг</t>
  </si>
  <si>
    <t>2.1.1.2.1</t>
  </si>
  <si>
    <t>Услуги связи</t>
  </si>
  <si>
    <t>2.1.1.2.2</t>
  </si>
  <si>
    <t>Коммунальные услуги</t>
  </si>
  <si>
    <t>2.1.1.2.3</t>
  </si>
  <si>
    <t>Арендная плата за пользование имуществом</t>
  </si>
  <si>
    <t>Услуги по содержанию имущества</t>
  </si>
  <si>
    <t>225</t>
  </si>
  <si>
    <t>Прочие услуги</t>
  </si>
  <si>
    <t>290</t>
  </si>
  <si>
    <t>2.1.2</t>
  </si>
  <si>
    <t>Поступления нефинансовых активов</t>
  </si>
  <si>
    <t>2.1.2.1</t>
  </si>
  <si>
    <t>Увеличение стоимости основных средств</t>
  </si>
  <si>
    <t>2.1.2.2</t>
  </si>
  <si>
    <t>Увеличение стоимости материальных запасов</t>
  </si>
  <si>
    <t>3.1.1.1.1</t>
  </si>
  <si>
    <t>3.1.1.1.2</t>
  </si>
  <si>
    <t>3.1.1.2</t>
  </si>
  <si>
    <t>212</t>
  </si>
  <si>
    <t>Функционирование Правительства Российской Федерации, высших органов исполнительной власти субъектов РФ, местных администраций</t>
  </si>
  <si>
    <t>4</t>
  </si>
  <si>
    <t>4.1.</t>
  </si>
  <si>
    <t>4.1.1.</t>
  </si>
  <si>
    <t>4.1.1.1</t>
  </si>
  <si>
    <t xml:space="preserve">Прочие выплаты  </t>
  </si>
  <si>
    <t>Выполнение отдельных государственных полномочий за счет средств субвенций из фонда компенсаций Санкт-Петербурга</t>
  </si>
  <si>
    <t>210</t>
  </si>
  <si>
    <t>226</t>
  </si>
  <si>
    <t>310</t>
  </si>
  <si>
    <t>5.1.</t>
  </si>
  <si>
    <t>5.1.1</t>
  </si>
  <si>
    <t>6.1.</t>
  </si>
  <si>
    <t>6.1.1</t>
  </si>
  <si>
    <t>7</t>
  </si>
  <si>
    <t>7.1.1</t>
  </si>
  <si>
    <t>8</t>
  </si>
  <si>
    <t>8.1</t>
  </si>
  <si>
    <t>8.1.1</t>
  </si>
  <si>
    <t>9</t>
  </si>
  <si>
    <t>Субсидии некоммерческим организациям</t>
  </si>
  <si>
    <t>9.1.1</t>
  </si>
  <si>
    <t>Безвозмездные и безвозвратные перечисления организациям, за исключением государственных и муниципальных организаций</t>
  </si>
  <si>
    <t>10</t>
  </si>
  <si>
    <t>10.1</t>
  </si>
  <si>
    <t>Прочие услуги (содержание учебно-консультационного пункта по ГО и ЧС)</t>
  </si>
  <si>
    <t>2190101</t>
  </si>
  <si>
    <t>Прочие услуги (информирование населения)</t>
  </si>
  <si>
    <t>2190102</t>
  </si>
  <si>
    <t>11</t>
  </si>
  <si>
    <t>Повышение уровня защищенности жилищного фонда на территории муниципального образования, в том числе замена входных дверей с привлечением средств населения</t>
  </si>
  <si>
    <t>11.1</t>
  </si>
  <si>
    <t>11.1.1</t>
  </si>
  <si>
    <t>Прочие услуги (замена входных дверей с привлечением средств населения муниципального образования)</t>
  </si>
  <si>
    <t>3500101</t>
  </si>
  <si>
    <t>11.1.2</t>
  </si>
  <si>
    <t>Прочие услуги (установка решеток на подвальные окна и дверей на подвальные и чердачные помещения)</t>
  </si>
  <si>
    <t>3500102</t>
  </si>
  <si>
    <t xml:space="preserve">      Культура</t>
  </si>
  <si>
    <t>Периодические издания, учрежденные представительными органами местного самоуправления</t>
  </si>
  <si>
    <t>ЗДРАВООХРАНЕНИЕ И СПОРТ</t>
  </si>
  <si>
    <t>Прочие услуги (организация группы здоровья)</t>
  </si>
  <si>
    <t>5120101</t>
  </si>
  <si>
    <t>Прочие услуги (организация и проведение физкультурных и спортивных мероприятий)</t>
  </si>
  <si>
    <t>Пособия по социальной помощи населению</t>
  </si>
  <si>
    <t>на 2009 год</t>
  </si>
  <si>
    <t>3.1.1.</t>
  </si>
  <si>
    <t>3.1.1.2.1</t>
  </si>
  <si>
    <t>3.1.1.2.2</t>
  </si>
  <si>
    <t>3.1.1.2.3</t>
  </si>
  <si>
    <t>3.1.1.2.4</t>
  </si>
  <si>
    <t>3.1.1.2.5</t>
  </si>
  <si>
    <t>3.1.1.3</t>
  </si>
  <si>
    <t>3.1.2.2</t>
  </si>
  <si>
    <t>Организация и осуществление деятельности по опеке и попечительству</t>
  </si>
  <si>
    <t>3.1.1.1.3</t>
  </si>
  <si>
    <t>4.1.1</t>
  </si>
  <si>
    <t>200</t>
  </si>
  <si>
    <t>1.1.2</t>
  </si>
  <si>
    <t xml:space="preserve">Прочие услуги </t>
  </si>
  <si>
    <t>5</t>
  </si>
  <si>
    <t>6</t>
  </si>
  <si>
    <t>7.1.</t>
  </si>
  <si>
    <t>9.1.</t>
  </si>
  <si>
    <t>10.1.1</t>
  </si>
  <si>
    <t>11.1.1.1</t>
  </si>
  <si>
    <t>11.1.2.1</t>
  </si>
  <si>
    <t>11.2</t>
  </si>
  <si>
    <t>11.2.1</t>
  </si>
  <si>
    <t>11.2.1.1</t>
  </si>
  <si>
    <t>11.2.2</t>
  </si>
  <si>
    <t>11.2.2.1</t>
  </si>
  <si>
    <t>Организация и проведение досуговых мероприятий для детей и подростков проживающих на территории муниципального образования</t>
  </si>
  <si>
    <t>10.03.2009</t>
  </si>
  <si>
    <t>3.11.3.1</t>
  </si>
  <si>
    <t>3.11.3</t>
  </si>
  <si>
    <t>Содержание ребенка в семье опекуна и приемной семье, а также на оплату труда приемному родителю, за счет средств федерального бюджета</t>
  </si>
  <si>
    <t>5201303</t>
  </si>
  <si>
    <t>в ред.Решений МС МО Новоизмайловское от 24.12.2008 № 20, от 28.01.2009 № 1, от 03.06.2009 № 24-04, от 26.08.2009 № 33-04</t>
  </si>
  <si>
    <t>в ред. Решения МС МО Новоизмайловское от 26.08.2009 № 33-04</t>
  </si>
  <si>
    <t>в ред.Решений МС МО Новоизмайловское от 24.12.2008 № 20, от 28.01.2009 №1, от 03.06.2009 № 24-04, от 26.08.2009 № 33-04, от 23.12.2009 № 55-04</t>
  </si>
  <si>
    <t>в ред.Решений МС МО Новоизмайловское от 24.12.2008 № 20, от 28.01.2009 № 1, от 03.06.2009 № 24-04, от 26.08.2009 № 33-04, от 23.12.2009 № 55-04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</si>
</sst>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[Red]\-#,##0\ "/>
    <numFmt numFmtId="165" formatCode="0.0000"/>
    <numFmt numFmtId="166" formatCode="0.000"/>
    <numFmt numFmtId="167" formatCode="0.0"/>
    <numFmt numFmtId="168" formatCode="0;[Red]0"/>
    <numFmt numFmtId="169" formatCode="#,##0.0"/>
    <numFmt numFmtId="170" formatCode="#,##0.00&quot;р.&quot;"/>
  </numFmts>
  <fonts count="49">
    <font>
      <sz val="10"/>
      <name val="MS Sans Serif"/>
      <family val="0"/>
    </font>
    <font>
      <sz val="10"/>
      <name val="Tahoma"/>
      <family val="2"/>
    </font>
    <font>
      <sz val="8"/>
      <name val="Tahoma"/>
      <family val="2"/>
    </font>
    <font>
      <sz val="9"/>
      <name val="Tahoma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i/>
      <sz val="9"/>
      <name val="Tahoma"/>
      <family val="2"/>
    </font>
    <font>
      <b/>
      <sz val="9"/>
      <name val="MS Sans Serif"/>
      <family val="0"/>
    </font>
    <font>
      <b/>
      <sz val="11"/>
      <name val="Tahoma"/>
      <family val="2"/>
    </font>
    <font>
      <sz val="11"/>
      <name val="Tahoma"/>
      <family val="2"/>
    </font>
    <font>
      <i/>
      <sz val="10"/>
      <name val="Arial"/>
      <family val="2"/>
    </font>
    <font>
      <sz val="10"/>
      <name val="Arial"/>
      <family val="2"/>
    </font>
    <font>
      <sz val="10"/>
      <name val="Arial Cyr"/>
      <family val="0"/>
    </font>
    <font>
      <b/>
      <sz val="10"/>
      <name val="Arial"/>
      <family val="2"/>
    </font>
    <font>
      <b/>
      <sz val="10"/>
      <name val="Arial Cyr"/>
      <family val="0"/>
    </font>
    <font>
      <b/>
      <sz val="14"/>
      <name val="Arial"/>
      <family val="2"/>
    </font>
    <font>
      <b/>
      <sz val="14"/>
      <name val="Arial Cyr"/>
      <family val="0"/>
    </font>
    <font>
      <sz val="9"/>
      <name val="Arial"/>
      <family val="2"/>
    </font>
    <font>
      <sz val="12"/>
      <name val="Tahoma"/>
      <family val="2"/>
    </font>
    <font>
      <i/>
      <sz val="8"/>
      <name val="Tahoma"/>
      <family val="2"/>
    </font>
    <font>
      <b/>
      <sz val="10"/>
      <name val="Tahoma"/>
      <family val="2"/>
    </font>
    <font>
      <b/>
      <i/>
      <sz val="10"/>
      <name val="Arial"/>
      <family val="2"/>
    </font>
    <font>
      <b/>
      <i/>
      <sz val="10"/>
      <name val="Tahoma"/>
      <family val="2"/>
    </font>
    <font>
      <b/>
      <i/>
      <sz val="10"/>
      <name val="MS Sans Serif"/>
      <family val="0"/>
    </font>
    <font>
      <b/>
      <i/>
      <sz val="10"/>
      <name val="Arial Cyr"/>
      <family val="0"/>
    </font>
    <font>
      <b/>
      <i/>
      <sz val="9"/>
      <name val="Tahoma"/>
      <family val="2"/>
    </font>
    <font>
      <b/>
      <sz val="11"/>
      <name val="Arial"/>
      <family val="2"/>
    </font>
    <font>
      <b/>
      <sz val="13.5"/>
      <name val="MS Sans Serif"/>
      <family val="2"/>
    </font>
    <font>
      <i/>
      <sz val="8"/>
      <name val="Arial"/>
      <family val="2"/>
    </font>
    <font>
      <b/>
      <sz val="11"/>
      <name val="MS Sans Serif"/>
      <family val="0"/>
    </font>
    <font>
      <b/>
      <i/>
      <sz val="9"/>
      <name val="MS Sans Serif"/>
      <family val="0"/>
    </font>
    <font>
      <i/>
      <sz val="10"/>
      <name val="MS Sans Serif"/>
      <family val="0"/>
    </font>
    <font>
      <sz val="9"/>
      <name val="MS Sans Serif"/>
      <family val="0"/>
    </font>
    <font>
      <b/>
      <sz val="12"/>
      <name val="Tahoma"/>
      <family val="2"/>
    </font>
    <font>
      <b/>
      <i/>
      <sz val="8"/>
      <name val="Tahoma"/>
      <family val="2"/>
    </font>
    <font>
      <b/>
      <sz val="10"/>
      <name val="MS Sans Serif"/>
      <family val="0"/>
    </font>
    <font>
      <b/>
      <sz val="9"/>
      <name val="Tahoma"/>
      <family val="2"/>
    </font>
    <font>
      <b/>
      <i/>
      <sz val="8"/>
      <name val="MS Sans Serif"/>
      <family val="0"/>
    </font>
    <font>
      <i/>
      <sz val="8"/>
      <name val="MS Sans Serif"/>
      <family val="0"/>
    </font>
    <font>
      <sz val="8"/>
      <name val="Arial"/>
      <family val="2"/>
    </font>
    <font>
      <sz val="11"/>
      <name val="Arial"/>
      <family val="2"/>
    </font>
    <font>
      <sz val="11"/>
      <name val="MS Sans Serif"/>
      <family val="2"/>
    </font>
    <font>
      <b/>
      <sz val="12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sz val="8"/>
      <name val="MS Sans Serif"/>
      <family val="0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59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17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37">
    <xf numFmtId="0" fontId="0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49" fontId="10" fillId="0" borderId="1" xfId="0" applyNumberFormat="1" applyFont="1" applyBorder="1" applyAlignment="1" applyProtection="1">
      <alignment horizontal="center" vertical="center" wrapText="1"/>
      <protection locked="0"/>
    </xf>
    <xf numFmtId="49" fontId="11" fillId="0" borderId="2" xfId="0" applyNumberFormat="1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/>
      <protection locked="0"/>
    </xf>
    <xf numFmtId="49" fontId="11" fillId="0" borderId="3" xfId="0" applyNumberFormat="1" applyFont="1" applyBorder="1" applyAlignment="1" applyProtection="1">
      <alignment horizontal="left" vertical="top" wrapText="1"/>
      <protection locked="0"/>
    </xf>
    <xf numFmtId="49" fontId="11" fillId="0" borderId="4" xfId="0" applyNumberFormat="1" applyFont="1" applyBorder="1" applyAlignment="1" applyProtection="1">
      <alignment horizontal="left" vertical="top" wrapText="1"/>
      <protection locked="0"/>
    </xf>
    <xf numFmtId="49" fontId="11" fillId="0" borderId="4" xfId="0" applyNumberFormat="1" applyFont="1" applyBorder="1" applyAlignment="1" applyProtection="1">
      <alignment horizontal="center" vertical="center" wrapText="1"/>
      <protection locked="0"/>
    </xf>
    <xf numFmtId="49" fontId="11" fillId="0" borderId="5" xfId="0" applyNumberFormat="1" applyFont="1" applyBorder="1" applyAlignment="1" applyProtection="1">
      <alignment horizontal="center" vertical="center" wrapText="1"/>
      <protection locked="0"/>
    </xf>
    <xf numFmtId="49" fontId="11" fillId="0" borderId="3" xfId="0" applyNumberFormat="1" applyFont="1" applyBorder="1" applyAlignment="1" applyProtection="1">
      <alignment vertical="top" wrapText="1"/>
      <protection locked="0"/>
    </xf>
    <xf numFmtId="49" fontId="11" fillId="0" borderId="4" xfId="0" applyNumberFormat="1" applyFont="1" applyBorder="1" applyAlignment="1" applyProtection="1">
      <alignment vertical="top" wrapText="1"/>
      <protection locked="0"/>
    </xf>
    <xf numFmtId="49" fontId="11" fillId="0" borderId="6" xfId="0" applyNumberFormat="1" applyFont="1" applyBorder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49" fontId="12" fillId="0" borderId="0" xfId="0" applyNumberFormat="1" applyFont="1" applyAlignment="1" applyProtection="1">
      <alignment/>
      <protection locked="0"/>
    </xf>
    <xf numFmtId="49" fontId="12" fillId="0" borderId="0" xfId="0" applyNumberFormat="1" applyFont="1" applyAlignment="1" applyProtection="1">
      <alignment horizontal="center" vertical="center"/>
      <protection locked="0"/>
    </xf>
    <xf numFmtId="49" fontId="14" fillId="0" borderId="0" xfId="0" applyNumberFormat="1" applyFont="1" applyAlignment="1" applyProtection="1">
      <alignment horizontal="center" vertical="center"/>
      <protection locked="0"/>
    </xf>
    <xf numFmtId="0" fontId="9" fillId="0" borderId="0" xfId="0" applyNumberFormat="1" applyFont="1" applyFill="1" applyBorder="1" applyAlignment="1" applyProtection="1">
      <alignment vertical="top" wrapText="1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18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3" fontId="19" fillId="0" borderId="4" xfId="0" applyNumberFormat="1" applyFont="1" applyFill="1" applyBorder="1" applyAlignment="1" applyProtection="1">
      <alignment horizontal="center" vertical="top"/>
      <protection/>
    </xf>
    <xf numFmtId="0" fontId="14" fillId="0" borderId="0" xfId="0" applyFont="1" applyAlignment="1" applyProtection="1">
      <alignment/>
      <protection locked="0"/>
    </xf>
    <xf numFmtId="49" fontId="11" fillId="0" borderId="5" xfId="0" applyNumberFormat="1" applyFont="1" applyBorder="1" applyAlignment="1" applyProtection="1">
      <alignment horizontal="left" vertical="top" wrapText="1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11" fillId="0" borderId="2" xfId="0" applyFont="1" applyFill="1" applyBorder="1" applyAlignment="1" applyProtection="1">
      <alignment horizontal="center" vertical="center" wrapText="1"/>
      <protection locked="0"/>
    </xf>
    <xf numFmtId="49" fontId="10" fillId="0" borderId="7" xfId="0" applyNumberFormat="1" applyFont="1" applyBorder="1" applyAlignment="1" applyProtection="1">
      <alignment horizontal="center" vertical="center" wrapText="1"/>
      <protection locked="0"/>
    </xf>
    <xf numFmtId="49" fontId="11" fillId="0" borderId="8" xfId="0" applyNumberFormat="1" applyFont="1" applyBorder="1" applyAlignment="1" applyProtection="1">
      <alignment horizontal="center" vertical="center" wrapText="1"/>
      <protection locked="0"/>
    </xf>
    <xf numFmtId="0" fontId="11" fillId="0" borderId="8" xfId="0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vertical="top"/>
      <protection/>
    </xf>
    <xf numFmtId="49" fontId="11" fillId="0" borderId="4" xfId="0" applyNumberFormat="1" applyFont="1" applyBorder="1" applyAlignment="1" applyProtection="1">
      <alignment horizontal="left" vertical="center" wrapText="1"/>
      <protection locked="0"/>
    </xf>
    <xf numFmtId="0" fontId="13" fillId="0" borderId="9" xfId="0" applyNumberFormat="1" applyFont="1" applyBorder="1" applyAlignment="1" applyProtection="1">
      <alignment horizontal="center" vertical="center" wrapText="1"/>
      <protection locked="0"/>
    </xf>
    <xf numFmtId="49" fontId="13" fillId="0" borderId="9" xfId="0" applyNumberFormat="1" applyFont="1" applyBorder="1" applyAlignment="1" applyProtection="1">
      <alignment horizontal="center" vertical="center" wrapText="1"/>
      <protection locked="0"/>
    </xf>
    <xf numFmtId="49" fontId="11" fillId="0" borderId="10" xfId="0" applyNumberFormat="1" applyFont="1" applyBorder="1" applyAlignment="1" applyProtection="1">
      <alignment horizontal="left" vertical="top" wrapText="1"/>
      <protection locked="0"/>
    </xf>
    <xf numFmtId="49" fontId="11" fillId="0" borderId="6" xfId="0" applyNumberFormat="1" applyFont="1" applyBorder="1" applyAlignment="1" applyProtection="1">
      <alignment vertical="top" wrapText="1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49" fontId="11" fillId="0" borderId="11" xfId="0" applyNumberFormat="1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/>
      <protection locked="0"/>
    </xf>
    <xf numFmtId="49" fontId="11" fillId="0" borderId="0" xfId="0" applyNumberFormat="1" applyFont="1" applyAlignment="1" applyProtection="1">
      <alignment horizontal="center" vertical="center"/>
      <protection locked="0"/>
    </xf>
    <xf numFmtId="49" fontId="11" fillId="0" borderId="0" xfId="0" applyNumberFormat="1" applyFont="1" applyAlignment="1" applyProtection="1">
      <alignment/>
      <protection locked="0"/>
    </xf>
    <xf numFmtId="0" fontId="13" fillId="0" borderId="12" xfId="0" applyNumberFormat="1" applyFont="1" applyBorder="1" applyAlignment="1" applyProtection="1">
      <alignment horizontal="center" vertical="center" wrapText="1"/>
      <protection locked="0"/>
    </xf>
    <xf numFmtId="0" fontId="21" fillId="0" borderId="5" xfId="0" applyNumberFormat="1" applyFont="1" applyBorder="1" applyAlignment="1" applyProtection="1">
      <alignment horizontal="center" vertical="center" wrapText="1"/>
      <protection locked="0"/>
    </xf>
    <xf numFmtId="49" fontId="21" fillId="0" borderId="5" xfId="0" applyNumberFormat="1" applyFont="1" applyBorder="1" applyAlignment="1" applyProtection="1">
      <alignment horizontal="center" vertical="center" wrapText="1"/>
      <protection locked="0"/>
    </xf>
    <xf numFmtId="0" fontId="21" fillId="0" borderId="4" xfId="0" applyNumberFormat="1" applyFont="1" applyBorder="1" applyAlignment="1" applyProtection="1">
      <alignment horizontal="center" vertical="center" wrapText="1"/>
      <protection locked="0"/>
    </xf>
    <xf numFmtId="49" fontId="21" fillId="0" borderId="4" xfId="0" applyNumberFormat="1" applyFont="1" applyBorder="1" applyAlignment="1" applyProtection="1">
      <alignment horizontal="center" vertical="center" wrapText="1"/>
      <protection locked="0"/>
    </xf>
    <xf numFmtId="0" fontId="11" fillId="0" borderId="8" xfId="0" applyFont="1" applyBorder="1" applyAlignment="1" applyProtection="1">
      <alignment horizontal="center" vertical="center" wrapText="1"/>
      <protection locked="0"/>
    </xf>
    <xf numFmtId="167" fontId="11" fillId="0" borderId="13" xfId="0" applyNumberFormat="1" applyFont="1" applyBorder="1" applyAlignment="1" applyProtection="1">
      <alignment horizontal="center" vertical="center" wrapText="1"/>
      <protection locked="0"/>
    </xf>
    <xf numFmtId="0" fontId="13" fillId="0" borderId="5" xfId="0" applyNumberFormat="1" applyFont="1" applyBorder="1" applyAlignment="1" applyProtection="1">
      <alignment horizontal="center" vertical="center" wrapText="1"/>
      <protection locked="0"/>
    </xf>
    <xf numFmtId="0" fontId="13" fillId="0" borderId="14" xfId="0" applyNumberFormat="1" applyFont="1" applyBorder="1" applyAlignment="1" applyProtection="1">
      <alignment horizontal="center" vertical="center" wrapText="1"/>
      <protection locked="0"/>
    </xf>
    <xf numFmtId="0" fontId="0" fillId="0" borderId="15" xfId="0" applyNumberFormat="1" applyFont="1" applyFill="1" applyBorder="1" applyAlignment="1" applyProtection="1">
      <alignment vertical="top"/>
      <protection/>
    </xf>
    <xf numFmtId="0" fontId="19" fillId="0" borderId="3" xfId="0" applyNumberFormat="1" applyFont="1" applyFill="1" applyBorder="1" applyAlignment="1" applyProtection="1">
      <alignment vertical="top" wrapText="1"/>
      <protection/>
    </xf>
    <xf numFmtId="0" fontId="22" fillId="0" borderId="16" xfId="0" applyNumberFormat="1" applyFont="1" applyFill="1" applyBorder="1" applyAlignment="1" applyProtection="1">
      <alignment vertical="top" wrapText="1"/>
      <protection/>
    </xf>
    <xf numFmtId="0" fontId="22" fillId="0" borderId="9" xfId="0" applyNumberFormat="1" applyFont="1" applyFill="1" applyBorder="1" applyAlignment="1" applyProtection="1">
      <alignment horizontal="center" vertical="top"/>
      <protection/>
    </xf>
    <xf numFmtId="0" fontId="23" fillId="0" borderId="17" xfId="0" applyNumberFormat="1" applyFont="1" applyFill="1" applyBorder="1" applyAlignment="1" applyProtection="1">
      <alignment vertical="top"/>
      <protection/>
    </xf>
    <xf numFmtId="0" fontId="20" fillId="0" borderId="17" xfId="0" applyNumberFormat="1" applyFont="1" applyFill="1" applyBorder="1" applyAlignment="1" applyProtection="1">
      <alignment vertical="top"/>
      <protection/>
    </xf>
    <xf numFmtId="0" fontId="3" fillId="0" borderId="18" xfId="0" applyNumberFormat="1" applyFont="1" applyFill="1" applyBorder="1" applyAlignment="1" applyProtection="1">
      <alignment vertical="top" wrapText="1"/>
      <protection/>
    </xf>
    <xf numFmtId="3" fontId="3" fillId="0" borderId="6" xfId="0" applyNumberFormat="1" applyFont="1" applyFill="1" applyBorder="1" applyAlignment="1" applyProtection="1">
      <alignment horizontal="center" vertical="top"/>
      <protection/>
    </xf>
    <xf numFmtId="3" fontId="22" fillId="0" borderId="9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vertical="top" wrapText="1"/>
      <protection/>
    </xf>
    <xf numFmtId="3" fontId="3" fillId="0" borderId="5" xfId="0" applyNumberFormat="1" applyFont="1" applyFill="1" applyBorder="1" applyAlignment="1" applyProtection="1">
      <alignment horizontal="center" vertical="top"/>
      <protection/>
    </xf>
    <xf numFmtId="0" fontId="2" fillId="0" borderId="19" xfId="0" applyNumberFormat="1" applyFont="1" applyFill="1" applyBorder="1" applyAlignment="1" applyProtection="1">
      <alignment horizontal="center" vertical="top"/>
      <protection/>
    </xf>
    <xf numFmtId="0" fontId="2" fillId="0" borderId="20" xfId="0" applyNumberFormat="1" applyFont="1" applyFill="1" applyBorder="1" applyAlignment="1" applyProtection="1">
      <alignment horizontal="center" vertical="top" wrapText="1"/>
      <protection/>
    </xf>
    <xf numFmtId="0" fontId="2" fillId="0" borderId="21" xfId="0" applyNumberFormat="1" applyFont="1" applyFill="1" applyBorder="1" applyAlignment="1" applyProtection="1">
      <alignment horizontal="center" vertical="top" wrapText="1"/>
      <protection/>
    </xf>
    <xf numFmtId="0" fontId="0" fillId="0" borderId="4" xfId="0" applyNumberFormat="1" applyFont="1" applyFill="1" applyBorder="1" applyAlignment="1" applyProtection="1">
      <alignment vertical="top"/>
      <protection/>
    </xf>
    <xf numFmtId="0" fontId="0" fillId="0" borderId="5" xfId="0" applyNumberFormat="1" applyFont="1" applyFill="1" applyBorder="1" applyAlignment="1" applyProtection="1">
      <alignment vertical="top"/>
      <protection/>
    </xf>
    <xf numFmtId="49" fontId="11" fillId="0" borderId="5" xfId="0" applyNumberFormat="1" applyFont="1" applyBorder="1" applyAlignment="1" applyProtection="1">
      <alignment horizontal="left" vertical="center" wrapText="1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167" fontId="11" fillId="0" borderId="13" xfId="0" applyNumberFormat="1" applyFont="1" applyFill="1" applyBorder="1" applyAlignment="1" applyProtection="1">
      <alignment horizontal="center" vertical="center" wrapText="1"/>
      <protection/>
    </xf>
    <xf numFmtId="167" fontId="11" fillId="2" borderId="13" xfId="0" applyNumberFormat="1" applyFont="1" applyFill="1" applyBorder="1" applyAlignment="1" applyProtection="1">
      <alignment horizontal="center" vertical="center" wrapText="1"/>
      <protection locked="0"/>
    </xf>
    <xf numFmtId="167" fontId="11" fillId="0" borderId="13" xfId="0" applyNumberFormat="1" applyFont="1" applyFill="1" applyBorder="1" applyAlignment="1" applyProtection="1">
      <alignment horizontal="center" vertical="center" wrapText="1"/>
      <protection locked="0"/>
    </xf>
    <xf numFmtId="167" fontId="11" fillId="2" borderId="13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Alignment="1" applyProtection="1">
      <alignment/>
      <protection locked="0"/>
    </xf>
    <xf numFmtId="0" fontId="8" fillId="0" borderId="16" xfId="0" applyNumberFormat="1" applyFont="1" applyFill="1" applyBorder="1" applyAlignment="1" applyProtection="1">
      <alignment horizontal="left" vertical="top"/>
      <protection/>
    </xf>
    <xf numFmtId="0" fontId="8" fillId="0" borderId="9" xfId="0" applyNumberFormat="1" applyFont="1" applyFill="1" applyBorder="1" applyAlignment="1" applyProtection="1">
      <alignment horizontal="center" vertical="top" wrapText="1"/>
      <protection/>
    </xf>
    <xf numFmtId="0" fontId="0" fillId="0" borderId="22" xfId="0" applyNumberFormat="1" applyFont="1" applyFill="1" applyBorder="1" applyAlignment="1" applyProtection="1">
      <alignment vertical="top"/>
      <protection/>
    </xf>
    <xf numFmtId="3" fontId="22" fillId="0" borderId="16" xfId="0" applyNumberFormat="1" applyFont="1" applyFill="1" applyBorder="1" applyAlignment="1" applyProtection="1">
      <alignment horizontal="center" vertical="top"/>
      <protection/>
    </xf>
    <xf numFmtId="49" fontId="22" fillId="0" borderId="16" xfId="0" applyNumberFormat="1" applyFont="1" applyFill="1" applyBorder="1" applyAlignment="1" applyProtection="1">
      <alignment vertical="top" wrapText="1"/>
      <protection/>
    </xf>
    <xf numFmtId="49" fontId="28" fillId="0" borderId="23" xfId="0" applyNumberFormat="1" applyFont="1" applyBorder="1" applyAlignment="1" applyProtection="1">
      <alignment horizontal="left" vertical="center" wrapText="1"/>
      <protection locked="0"/>
    </xf>
    <xf numFmtId="0" fontId="3" fillId="0" borderId="24" xfId="0" applyNumberFormat="1" applyFont="1" applyFill="1" applyBorder="1" applyAlignment="1" applyProtection="1">
      <alignment vertical="top"/>
      <protection/>
    </xf>
    <xf numFmtId="3" fontId="19" fillId="0" borderId="25" xfId="0" applyNumberFormat="1" applyFont="1" applyFill="1" applyBorder="1" applyAlignment="1" applyProtection="1">
      <alignment horizontal="center" vertical="top"/>
      <protection/>
    </xf>
    <xf numFmtId="0" fontId="22" fillId="0" borderId="14" xfId="0" applyNumberFormat="1" applyFont="1" applyFill="1" applyBorder="1" applyAlignment="1" applyProtection="1">
      <alignment vertical="top"/>
      <protection/>
    </xf>
    <xf numFmtId="3" fontId="3" fillId="0" borderId="26" xfId="0" applyNumberFormat="1" applyFont="1" applyFill="1" applyBorder="1" applyAlignment="1" applyProtection="1">
      <alignment horizontal="center" vertical="top"/>
      <protection/>
    </xf>
    <xf numFmtId="3" fontId="22" fillId="0" borderId="1" xfId="0" applyNumberFormat="1" applyFont="1" applyFill="1" applyBorder="1" applyAlignment="1" applyProtection="1">
      <alignment horizontal="center" vertical="top"/>
      <protection/>
    </xf>
    <xf numFmtId="0" fontId="0" fillId="0" borderId="6" xfId="0" applyNumberFormat="1" applyFont="1" applyFill="1" applyBorder="1" applyAlignment="1" applyProtection="1">
      <alignment vertical="top"/>
      <protection/>
    </xf>
    <xf numFmtId="0" fontId="19" fillId="0" borderId="27" xfId="0" applyNumberFormat="1" applyFont="1" applyFill="1" applyBorder="1" applyAlignment="1" applyProtection="1">
      <alignment vertical="top" wrapText="1"/>
      <protection/>
    </xf>
    <xf numFmtId="49" fontId="17" fillId="0" borderId="24" xfId="0" applyNumberFormat="1" applyFont="1" applyBorder="1" applyAlignment="1" applyProtection="1">
      <alignment horizontal="left" vertical="center" wrapText="1"/>
      <protection locked="0"/>
    </xf>
    <xf numFmtId="3" fontId="3" fillId="0" borderId="28" xfId="0" applyNumberFormat="1" applyFont="1" applyFill="1" applyBorder="1" applyAlignment="1" applyProtection="1">
      <alignment horizontal="center" vertical="top"/>
      <protection/>
    </xf>
    <xf numFmtId="3" fontId="19" fillId="0" borderId="29" xfId="0" applyNumberFormat="1" applyFont="1" applyFill="1" applyBorder="1" applyAlignment="1" applyProtection="1">
      <alignment horizontal="center" vertical="top"/>
      <protection/>
    </xf>
    <xf numFmtId="0" fontId="8" fillId="0" borderId="16" xfId="0" applyNumberFormat="1" applyFont="1" applyFill="1" applyBorder="1" applyAlignment="1" applyProtection="1">
      <alignment vertical="top" wrapText="1"/>
      <protection/>
    </xf>
    <xf numFmtId="0" fontId="29" fillId="0" borderId="17" xfId="0" applyNumberFormat="1" applyFont="1" applyFill="1" applyBorder="1" applyAlignment="1" applyProtection="1">
      <alignment vertical="top"/>
      <protection/>
    </xf>
    <xf numFmtId="0" fontId="0" fillId="0" borderId="17" xfId="0" applyNumberFormat="1" applyFont="1" applyFill="1" applyBorder="1" applyAlignment="1" applyProtection="1">
      <alignment vertical="top"/>
      <protection/>
    </xf>
    <xf numFmtId="0" fontId="19" fillId="0" borderId="24" xfId="0" applyNumberFormat="1" applyFont="1" applyFill="1" applyBorder="1" applyAlignment="1" applyProtection="1">
      <alignment vertical="top" wrapText="1"/>
      <protection/>
    </xf>
    <xf numFmtId="0" fontId="22" fillId="0" borderId="1" xfId="0" applyNumberFormat="1" applyFont="1" applyFill="1" applyBorder="1" applyAlignment="1" applyProtection="1">
      <alignment horizontal="center" vertical="top" wrapText="1"/>
      <protection/>
    </xf>
    <xf numFmtId="0" fontId="30" fillId="0" borderId="9" xfId="0" applyNumberFormat="1" applyFont="1" applyFill="1" applyBorder="1" applyAlignment="1" applyProtection="1">
      <alignment vertical="top"/>
      <protection/>
    </xf>
    <xf numFmtId="0" fontId="8" fillId="0" borderId="1" xfId="0" applyNumberFormat="1" applyFont="1" applyFill="1" applyBorder="1" applyAlignment="1" applyProtection="1">
      <alignment horizontal="center" vertical="top" wrapText="1"/>
      <protection/>
    </xf>
    <xf numFmtId="0" fontId="22" fillId="0" borderId="1" xfId="0" applyNumberFormat="1" applyFont="1" applyFill="1" applyBorder="1" applyAlignment="1" applyProtection="1">
      <alignment vertical="top" wrapText="1"/>
      <protection/>
    </xf>
    <xf numFmtId="0" fontId="23" fillId="0" borderId="14" xfId="0" applyNumberFormat="1" applyFont="1" applyFill="1" applyBorder="1" applyAlignment="1" applyProtection="1">
      <alignment vertical="top"/>
      <protection/>
    </xf>
    <xf numFmtId="3" fontId="19" fillId="0" borderId="30" xfId="0" applyNumberFormat="1" applyFont="1" applyFill="1" applyBorder="1" applyAlignment="1" applyProtection="1">
      <alignment horizontal="center" vertical="top"/>
      <protection/>
    </xf>
    <xf numFmtId="0" fontId="19" fillId="0" borderId="5" xfId="0" applyNumberFormat="1" applyFont="1" applyFill="1" applyBorder="1" applyAlignment="1" applyProtection="1">
      <alignment vertical="top" wrapText="1"/>
      <protection/>
    </xf>
    <xf numFmtId="0" fontId="25" fillId="0" borderId="1" xfId="0" applyNumberFormat="1" applyFont="1" applyFill="1" applyBorder="1" applyAlignment="1" applyProtection="1">
      <alignment vertical="top" wrapText="1"/>
      <protection/>
    </xf>
    <xf numFmtId="0" fontId="8" fillId="0" borderId="1" xfId="0" applyNumberFormat="1" applyFont="1" applyFill="1" applyBorder="1" applyAlignment="1" applyProtection="1">
      <alignment horizontal="left" vertical="top"/>
      <protection/>
    </xf>
    <xf numFmtId="0" fontId="31" fillId="0" borderId="4" xfId="0" applyNumberFormat="1" applyFont="1" applyFill="1" applyBorder="1" applyAlignment="1" applyProtection="1">
      <alignment vertical="top"/>
      <protection/>
    </xf>
    <xf numFmtId="0" fontId="32" fillId="0" borderId="5" xfId="0" applyNumberFormat="1" applyFont="1" applyFill="1" applyBorder="1" applyAlignment="1" applyProtection="1">
      <alignment vertical="top"/>
      <protection/>
    </xf>
    <xf numFmtId="0" fontId="32" fillId="0" borderId="4" xfId="0" applyNumberFormat="1" applyFont="1" applyFill="1" applyBorder="1" applyAlignment="1" applyProtection="1">
      <alignment vertical="top"/>
      <protection/>
    </xf>
    <xf numFmtId="49" fontId="22" fillId="0" borderId="31" xfId="0" applyNumberFormat="1" applyFont="1" applyFill="1" applyBorder="1" applyAlignment="1" applyProtection="1">
      <alignment horizontal="center" vertical="top" wrapText="1"/>
      <protection/>
    </xf>
    <xf numFmtId="0" fontId="22" fillId="0" borderId="32" xfId="0" applyNumberFormat="1" applyFont="1" applyFill="1" applyBorder="1" applyAlignment="1" applyProtection="1">
      <alignment horizontal="center" vertical="top" wrapText="1"/>
      <protection/>
    </xf>
    <xf numFmtId="49" fontId="3" fillId="0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33" xfId="0" applyNumberFormat="1" applyFont="1" applyFill="1" applyBorder="1" applyAlignment="1" applyProtection="1">
      <alignment horizontal="center" vertical="top" wrapText="1"/>
      <protection/>
    </xf>
    <xf numFmtId="49" fontId="19" fillId="0" borderId="10" xfId="0" applyNumberFormat="1" applyFont="1" applyFill="1" applyBorder="1" applyAlignment="1" applyProtection="1">
      <alignment horizontal="center" vertical="top" wrapText="1"/>
      <protection/>
    </xf>
    <xf numFmtId="0" fontId="19" fillId="0" borderId="33" xfId="0" applyNumberFormat="1" applyFont="1" applyFill="1" applyBorder="1" applyAlignment="1" applyProtection="1">
      <alignment horizontal="center" vertical="top" wrapText="1"/>
      <protection/>
    </xf>
    <xf numFmtId="49" fontId="19" fillId="0" borderId="3" xfId="0" applyNumberFormat="1" applyFont="1" applyFill="1" applyBorder="1" applyAlignment="1" applyProtection="1">
      <alignment horizontal="center" vertical="top" wrapText="1"/>
      <protection/>
    </xf>
    <xf numFmtId="49" fontId="3" fillId="0" borderId="3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19" fillId="0" borderId="13" xfId="0" applyNumberFormat="1" applyFont="1" applyFill="1" applyBorder="1" applyAlignment="1" applyProtection="1">
      <alignment horizontal="center" vertical="top" wrapText="1"/>
      <protection/>
    </xf>
    <xf numFmtId="49" fontId="19" fillId="0" borderId="34" xfId="0" applyNumberFormat="1" applyFont="1" applyFill="1" applyBorder="1" applyAlignment="1" applyProtection="1">
      <alignment horizontal="center" vertical="top" wrapText="1"/>
      <protection/>
    </xf>
    <xf numFmtId="0" fontId="19" fillId="0" borderId="35" xfId="0" applyNumberFormat="1" applyFont="1" applyFill="1" applyBorder="1" applyAlignment="1" applyProtection="1">
      <alignment horizontal="center" vertical="top" wrapText="1"/>
      <protection/>
    </xf>
    <xf numFmtId="0" fontId="23" fillId="0" borderId="36" xfId="0" applyNumberFormat="1" applyFont="1" applyFill="1" applyBorder="1" applyAlignment="1" applyProtection="1">
      <alignment vertical="top"/>
      <protection/>
    </xf>
    <xf numFmtId="49" fontId="21" fillId="0" borderId="36" xfId="0" applyNumberFormat="1" applyFont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49" fontId="13" fillId="0" borderId="14" xfId="0" applyNumberFormat="1" applyFont="1" applyBorder="1" applyAlignment="1" applyProtection="1">
      <alignment vertical="center" wrapText="1"/>
      <protection locked="0"/>
    </xf>
    <xf numFmtId="49" fontId="11" fillId="0" borderId="24" xfId="0" applyNumberFormat="1" applyFont="1" applyBorder="1" applyAlignment="1" applyProtection="1">
      <alignment horizontal="left" vertical="center" wrapText="1"/>
      <protection locked="0"/>
    </xf>
    <xf numFmtId="49" fontId="11" fillId="0" borderId="37" xfId="0" applyNumberFormat="1" applyFont="1" applyBorder="1" applyAlignment="1" applyProtection="1">
      <alignment horizontal="left" vertical="top" wrapText="1"/>
      <protection locked="0"/>
    </xf>
    <xf numFmtId="49" fontId="21" fillId="0" borderId="37" xfId="0" applyNumberFormat="1" applyFont="1" applyBorder="1" applyAlignment="1" applyProtection="1">
      <alignment vertical="center" wrapText="1"/>
      <protection locked="0"/>
    </xf>
    <xf numFmtId="49" fontId="21" fillId="0" borderId="24" xfId="0" applyNumberFormat="1" applyFont="1" applyBorder="1" applyAlignment="1" applyProtection="1">
      <alignment horizontal="left" vertical="top" wrapText="1"/>
      <protection locked="0"/>
    </xf>
    <xf numFmtId="49" fontId="13" fillId="0" borderId="2" xfId="0" applyNumberFormat="1" applyFont="1" applyBorder="1" applyAlignment="1" applyProtection="1">
      <alignment vertical="center" wrapText="1"/>
      <protection locked="0"/>
    </xf>
    <xf numFmtId="49" fontId="21" fillId="0" borderId="24" xfId="0" applyNumberFormat="1" applyFont="1" applyBorder="1" applyAlignment="1" applyProtection="1">
      <alignment vertical="center" wrapText="1"/>
      <protection locked="0"/>
    </xf>
    <xf numFmtId="49" fontId="21" fillId="0" borderId="24" xfId="0" applyNumberFormat="1" applyFont="1" applyBorder="1" applyAlignment="1" applyProtection="1">
      <alignment horizontal="left" vertical="center" wrapText="1"/>
      <protection locked="0"/>
    </xf>
    <xf numFmtId="49" fontId="11" fillId="0" borderId="37" xfId="0" applyNumberFormat="1" applyFont="1" applyBorder="1" applyAlignment="1" applyProtection="1">
      <alignment vertical="top" wrapText="1"/>
      <protection locked="0"/>
    </xf>
    <xf numFmtId="0" fontId="14" fillId="0" borderId="1" xfId="0" applyFont="1" applyBorder="1" applyAlignment="1" applyProtection="1">
      <alignment horizontal="center" vertical="center"/>
      <protection locked="0"/>
    </xf>
    <xf numFmtId="49" fontId="11" fillId="0" borderId="28" xfId="0" applyNumberFormat="1" applyFont="1" applyBorder="1" applyAlignment="1" applyProtection="1">
      <alignment horizontal="center" vertical="center" wrapText="1"/>
      <protection locked="0"/>
    </xf>
    <xf numFmtId="49" fontId="12" fillId="0" borderId="11" xfId="0" applyNumberFormat="1" applyFont="1" applyBorder="1" applyAlignment="1" applyProtection="1">
      <alignment horizontal="center" vertical="center"/>
      <protection locked="0"/>
    </xf>
    <xf numFmtId="49" fontId="12" fillId="0" borderId="38" xfId="0" applyNumberFormat="1" applyFont="1" applyBorder="1" applyAlignment="1" applyProtection="1">
      <alignment horizontal="center" vertical="center"/>
      <protection locked="0"/>
    </xf>
    <xf numFmtId="49" fontId="12" fillId="0" borderId="29" xfId="0" applyNumberFormat="1" applyFont="1" applyBorder="1" applyAlignment="1" applyProtection="1">
      <alignment horizontal="center" vertical="center"/>
      <protection locked="0"/>
    </xf>
    <xf numFmtId="49" fontId="11" fillId="0" borderId="26" xfId="0" applyNumberFormat="1" applyFont="1" applyBorder="1" applyAlignment="1" applyProtection="1">
      <alignment horizontal="center" vertical="center" wrapText="1"/>
      <protection locked="0"/>
    </xf>
    <xf numFmtId="49" fontId="11" fillId="0" borderId="38" xfId="0" applyNumberFormat="1" applyFont="1" applyBorder="1" applyAlignment="1" applyProtection="1">
      <alignment horizontal="center" vertical="center" wrapText="1"/>
      <protection locked="0"/>
    </xf>
    <xf numFmtId="0" fontId="14" fillId="0" borderId="11" xfId="0" applyFont="1" applyBorder="1" applyAlignment="1" applyProtection="1">
      <alignment horizontal="center" vertical="center"/>
      <protection locked="0"/>
    </xf>
    <xf numFmtId="0" fontId="14" fillId="0" borderId="26" xfId="0" applyFont="1" applyBorder="1" applyAlignment="1" applyProtection="1">
      <alignment horizontal="center" vertical="center"/>
      <protection locked="0"/>
    </xf>
    <xf numFmtId="49" fontId="11" fillId="0" borderId="29" xfId="0" applyNumberFormat="1" applyFont="1" applyBorder="1" applyAlignment="1" applyProtection="1">
      <alignment horizontal="center" vertical="center" wrapText="1"/>
      <protection locked="0"/>
    </xf>
    <xf numFmtId="49" fontId="11" fillId="0" borderId="39" xfId="0" applyNumberFormat="1" applyFont="1" applyBorder="1" applyAlignment="1" applyProtection="1">
      <alignment horizontal="center" vertical="center" wrapText="1"/>
      <protection locked="0"/>
    </xf>
    <xf numFmtId="2" fontId="11" fillId="0" borderId="39" xfId="0" applyNumberFormat="1" applyFont="1" applyBorder="1" applyAlignment="1" applyProtection="1">
      <alignment horizontal="center" vertical="center" wrapText="1"/>
      <protection locked="0"/>
    </xf>
    <xf numFmtId="49" fontId="11" fillId="0" borderId="11" xfId="0" applyNumberFormat="1" applyFont="1" applyBorder="1" applyAlignment="1" applyProtection="1">
      <alignment horizontal="left" vertical="center" wrapText="1"/>
      <protection locked="0"/>
    </xf>
    <xf numFmtId="49" fontId="11" fillId="0" borderId="29" xfId="0" applyNumberFormat="1" applyFont="1" applyBorder="1" applyAlignment="1" applyProtection="1">
      <alignment horizontal="left" vertical="center" wrapText="1"/>
      <protection locked="0"/>
    </xf>
    <xf numFmtId="49" fontId="11" fillId="0" borderId="0" xfId="0" applyNumberFormat="1" applyFont="1" applyBorder="1" applyAlignment="1" applyProtection="1">
      <alignment horizontal="center" vertical="center" wrapText="1"/>
      <protection locked="0"/>
    </xf>
    <xf numFmtId="49" fontId="11" fillId="0" borderId="40" xfId="0" applyNumberFormat="1" applyFont="1" applyBorder="1" applyAlignment="1" applyProtection="1">
      <alignment horizontal="center" vertical="center" wrapText="1"/>
      <protection locked="0"/>
    </xf>
    <xf numFmtId="49" fontId="11" fillId="0" borderId="1" xfId="0" applyNumberFormat="1" applyFont="1" applyBorder="1" applyAlignment="1" applyProtection="1">
      <alignment horizontal="center" vertical="center" wrapText="1"/>
      <protection locked="0"/>
    </xf>
    <xf numFmtId="167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167" fontId="11" fillId="0" borderId="41" xfId="0" applyNumberFormat="1" applyFont="1" applyBorder="1" applyAlignment="1" applyProtection="1">
      <alignment horizontal="center" vertical="center" wrapText="1"/>
      <protection locked="0"/>
    </xf>
    <xf numFmtId="167" fontId="11" fillId="0" borderId="42" xfId="0" applyNumberFormat="1" applyFont="1" applyBorder="1" applyAlignment="1" applyProtection="1">
      <alignment horizontal="center" vertical="center" wrapText="1"/>
      <protection locked="0"/>
    </xf>
    <xf numFmtId="167" fontId="11" fillId="0" borderId="43" xfId="0" applyNumberFormat="1" applyFont="1" applyBorder="1" applyAlignment="1" applyProtection="1">
      <alignment horizontal="center" vertical="center" wrapText="1"/>
      <protection locked="0"/>
    </xf>
    <xf numFmtId="167" fontId="15" fillId="0" borderId="1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 vertical="top"/>
      <protection/>
    </xf>
    <xf numFmtId="49" fontId="22" fillId="0" borderId="16" xfId="0" applyNumberFormat="1" applyFont="1" applyFill="1" applyBorder="1" applyAlignment="1" applyProtection="1">
      <alignment horizontal="center" vertical="top" wrapText="1"/>
      <protection/>
    </xf>
    <xf numFmtId="3" fontId="19" fillId="0" borderId="6" xfId="0" applyNumberFormat="1" applyFont="1" applyFill="1" applyBorder="1" applyAlignment="1" applyProtection="1">
      <alignment horizontal="center" vertical="top"/>
      <protection/>
    </xf>
    <xf numFmtId="49" fontId="19" fillId="0" borderId="6" xfId="0" applyNumberFormat="1" applyFont="1" applyFill="1" applyBorder="1" applyAlignment="1" applyProtection="1">
      <alignment vertical="top" wrapText="1"/>
      <protection/>
    </xf>
    <xf numFmtId="49" fontId="22" fillId="0" borderId="1" xfId="0" applyNumberFormat="1" applyFont="1" applyFill="1" applyBorder="1" applyAlignment="1" applyProtection="1">
      <alignment vertical="top" wrapText="1"/>
      <protection/>
    </xf>
    <xf numFmtId="49" fontId="22" fillId="0" borderId="1" xfId="0" applyNumberFormat="1" applyFont="1" applyFill="1" applyBorder="1" applyAlignment="1" applyProtection="1">
      <alignment horizontal="center" vertical="top" wrapText="1"/>
      <protection/>
    </xf>
    <xf numFmtId="49" fontId="3" fillId="0" borderId="5" xfId="0" applyNumberFormat="1" applyFont="1" applyFill="1" applyBorder="1" applyAlignment="1" applyProtection="1">
      <alignment vertical="top" wrapText="1"/>
      <protection/>
    </xf>
    <xf numFmtId="0" fontId="31" fillId="0" borderId="6" xfId="0" applyNumberFormat="1" applyFont="1" applyFill="1" applyBorder="1" applyAlignment="1" applyProtection="1">
      <alignment vertical="top"/>
      <protection/>
    </xf>
    <xf numFmtId="167" fontId="8" fillId="3" borderId="9" xfId="0" applyNumberFormat="1" applyFont="1" applyFill="1" applyBorder="1" applyAlignment="1" applyProtection="1">
      <alignment vertical="top"/>
      <protection/>
    </xf>
    <xf numFmtId="167" fontId="22" fillId="2" borderId="9" xfId="0" applyNumberFormat="1" applyFont="1" applyFill="1" applyBorder="1" applyAlignment="1" applyProtection="1">
      <alignment vertical="top"/>
      <protection/>
    </xf>
    <xf numFmtId="167" fontId="22" fillId="2" borderId="44" xfId="0" applyNumberFormat="1" applyFont="1" applyFill="1" applyBorder="1" applyAlignment="1" applyProtection="1">
      <alignment vertical="top"/>
      <protection/>
    </xf>
    <xf numFmtId="167" fontId="3" fillId="0" borderId="5" xfId="0" applyNumberFormat="1" applyFont="1" applyFill="1" applyBorder="1" applyAlignment="1" applyProtection="1">
      <alignment vertical="top"/>
      <protection/>
    </xf>
    <xf numFmtId="167" fontId="3" fillId="0" borderId="33" xfId="0" applyNumberFormat="1" applyFont="1" applyFill="1" applyBorder="1" applyAlignment="1" applyProtection="1">
      <alignment vertical="top"/>
      <protection/>
    </xf>
    <xf numFmtId="167" fontId="19" fillId="0" borderId="4" xfId="0" applyNumberFormat="1" applyFont="1" applyFill="1" applyBorder="1" applyAlignment="1" applyProtection="1">
      <alignment vertical="top"/>
      <protection/>
    </xf>
    <xf numFmtId="167" fontId="19" fillId="0" borderId="13" xfId="0" applyNumberFormat="1" applyFont="1" applyFill="1" applyBorder="1" applyAlignment="1" applyProtection="1">
      <alignment vertical="top"/>
      <protection/>
    </xf>
    <xf numFmtId="167" fontId="3" fillId="0" borderId="6" xfId="0" applyNumberFormat="1" applyFont="1" applyFill="1" applyBorder="1" applyAlignment="1" applyProtection="1">
      <alignment vertical="top"/>
      <protection/>
    </xf>
    <xf numFmtId="167" fontId="3" fillId="0" borderId="45" xfId="0" applyNumberFormat="1" applyFont="1" applyFill="1" applyBorder="1" applyAlignment="1" applyProtection="1">
      <alignment vertical="top"/>
      <protection/>
    </xf>
    <xf numFmtId="167" fontId="2" fillId="0" borderId="5" xfId="0" applyNumberFormat="1" applyFont="1" applyFill="1" applyBorder="1" applyAlignment="1" applyProtection="1">
      <alignment vertical="top"/>
      <protection/>
    </xf>
    <xf numFmtId="167" fontId="2" fillId="0" borderId="33" xfId="0" applyNumberFormat="1" applyFont="1" applyFill="1" applyBorder="1" applyAlignment="1" applyProtection="1">
      <alignment vertical="top"/>
      <protection/>
    </xf>
    <xf numFmtId="167" fontId="2" fillId="0" borderId="22" xfId="0" applyNumberFormat="1" applyFont="1" applyFill="1" applyBorder="1" applyAlignment="1" applyProtection="1">
      <alignment vertical="top"/>
      <protection/>
    </xf>
    <xf numFmtId="167" fontId="2" fillId="0" borderId="35" xfId="0" applyNumberFormat="1" applyFont="1" applyFill="1" applyBorder="1" applyAlignment="1" applyProtection="1">
      <alignment vertical="top"/>
      <protection/>
    </xf>
    <xf numFmtId="167" fontId="25" fillId="2" borderId="9" xfId="0" applyNumberFormat="1" applyFont="1" applyFill="1" applyBorder="1" applyAlignment="1" applyProtection="1">
      <alignment vertical="top"/>
      <protection/>
    </xf>
    <xf numFmtId="167" fontId="25" fillId="2" borderId="44" xfId="0" applyNumberFormat="1" applyFont="1" applyFill="1" applyBorder="1" applyAlignment="1" applyProtection="1">
      <alignment vertical="top"/>
      <protection/>
    </xf>
    <xf numFmtId="167" fontId="19" fillId="0" borderId="6" xfId="0" applyNumberFormat="1" applyFont="1" applyFill="1" applyBorder="1" applyAlignment="1" applyProtection="1">
      <alignment vertical="top"/>
      <protection/>
    </xf>
    <xf numFmtId="167" fontId="1" fillId="0" borderId="6" xfId="0" applyNumberFormat="1" applyFont="1" applyFill="1" applyBorder="1" applyAlignment="1" applyProtection="1">
      <alignment vertical="top"/>
      <protection/>
    </xf>
    <xf numFmtId="167" fontId="1" fillId="0" borderId="45" xfId="0" applyNumberFormat="1" applyFont="1" applyFill="1" applyBorder="1" applyAlignment="1" applyProtection="1">
      <alignment vertical="top"/>
      <protection/>
    </xf>
    <xf numFmtId="167" fontId="2" fillId="0" borderId="6" xfId="0" applyNumberFormat="1" applyFont="1" applyFill="1" applyBorder="1" applyAlignment="1" applyProtection="1">
      <alignment vertical="top"/>
      <protection/>
    </xf>
    <xf numFmtId="167" fontId="2" fillId="0" borderId="45" xfId="0" applyNumberFormat="1" applyFont="1" applyFill="1" applyBorder="1" applyAlignment="1" applyProtection="1">
      <alignment vertical="top"/>
      <protection/>
    </xf>
    <xf numFmtId="167" fontId="22" fillId="2" borderId="16" xfId="0" applyNumberFormat="1" applyFont="1" applyFill="1" applyBorder="1" applyAlignment="1" applyProtection="1">
      <alignment horizontal="right" vertical="top"/>
      <protection/>
    </xf>
    <xf numFmtId="167" fontId="22" fillId="2" borderId="9" xfId="0" applyNumberFormat="1" applyFont="1" applyFill="1" applyBorder="1" applyAlignment="1" applyProtection="1">
      <alignment horizontal="right" vertical="top"/>
      <protection/>
    </xf>
    <xf numFmtId="167" fontId="22" fillId="2" borderId="44" xfId="0" applyNumberFormat="1" applyFont="1" applyFill="1" applyBorder="1" applyAlignment="1" applyProtection="1">
      <alignment horizontal="right" vertical="top"/>
      <protection/>
    </xf>
    <xf numFmtId="167" fontId="19" fillId="0" borderId="22" xfId="0" applyNumberFormat="1" applyFont="1" applyFill="1" applyBorder="1" applyAlignment="1" applyProtection="1">
      <alignment horizontal="right" vertical="top"/>
      <protection/>
    </xf>
    <xf numFmtId="167" fontId="19" fillId="0" borderId="35" xfId="0" applyNumberFormat="1" applyFont="1" applyFill="1" applyBorder="1" applyAlignment="1" applyProtection="1">
      <alignment horizontal="right" vertical="top"/>
      <protection/>
    </xf>
    <xf numFmtId="167" fontId="8" fillId="3" borderId="17" xfId="0" applyNumberFormat="1" applyFont="1" applyFill="1" applyBorder="1" applyAlignment="1" applyProtection="1">
      <alignment horizontal="right" vertical="top"/>
      <protection/>
    </xf>
    <xf numFmtId="167" fontId="8" fillId="3" borderId="9" xfId="0" applyNumberFormat="1" applyFont="1" applyFill="1" applyBorder="1" applyAlignment="1" applyProtection="1">
      <alignment horizontal="right" vertical="top"/>
      <protection/>
    </xf>
    <xf numFmtId="167" fontId="8" fillId="3" borderId="44" xfId="0" applyNumberFormat="1" applyFont="1" applyFill="1" applyBorder="1" applyAlignment="1" applyProtection="1">
      <alignment horizontal="right" vertical="top"/>
      <protection/>
    </xf>
    <xf numFmtId="167" fontId="22" fillId="2" borderId="36" xfId="0" applyNumberFormat="1" applyFont="1" applyFill="1" applyBorder="1" applyAlignment="1" applyProtection="1">
      <alignment vertical="top"/>
      <protection/>
    </xf>
    <xf numFmtId="167" fontId="22" fillId="2" borderId="32" xfId="0" applyNumberFormat="1" applyFont="1" applyFill="1" applyBorder="1" applyAlignment="1" applyProtection="1">
      <alignment vertical="top"/>
      <protection/>
    </xf>
    <xf numFmtId="167" fontId="3" fillId="0" borderId="4" xfId="0" applyNumberFormat="1" applyFont="1" applyFill="1" applyBorder="1" applyAlignment="1" applyProtection="1">
      <alignment horizontal="right" vertical="top"/>
      <protection/>
    </xf>
    <xf numFmtId="167" fontId="3" fillId="0" borderId="13" xfId="0" applyNumberFormat="1" applyFont="1" applyFill="1" applyBorder="1" applyAlignment="1" applyProtection="1">
      <alignment horizontal="right" vertical="top"/>
      <protection/>
    </xf>
    <xf numFmtId="167" fontId="19" fillId="0" borderId="4" xfId="0" applyNumberFormat="1" applyFont="1" applyFill="1" applyBorder="1" applyAlignment="1" applyProtection="1">
      <alignment horizontal="right" vertical="top"/>
      <protection/>
    </xf>
    <xf numFmtId="167" fontId="19" fillId="0" borderId="13" xfId="0" applyNumberFormat="1" applyFont="1" applyFill="1" applyBorder="1" applyAlignment="1" applyProtection="1">
      <alignment horizontal="right" vertical="top"/>
      <protection/>
    </xf>
    <xf numFmtId="167" fontId="19" fillId="0" borderId="0" xfId="0" applyNumberFormat="1" applyFont="1" applyFill="1" applyBorder="1" applyAlignment="1" applyProtection="1">
      <alignment horizontal="right" vertical="top"/>
      <protection/>
    </xf>
    <xf numFmtId="167" fontId="20" fillId="4" borderId="9" xfId="0" applyNumberFormat="1" applyFont="1" applyFill="1" applyBorder="1" applyAlignment="1" applyProtection="1">
      <alignment vertical="top"/>
      <protection/>
    </xf>
    <xf numFmtId="0" fontId="32" fillId="0" borderId="0" xfId="0" applyNumberFormat="1" applyFont="1" applyFill="1" applyBorder="1" applyAlignment="1" applyProtection="1">
      <alignment vertical="top"/>
      <protection/>
    </xf>
    <xf numFmtId="167" fontId="3" fillId="0" borderId="22" xfId="0" applyNumberFormat="1" applyFont="1" applyFill="1" applyBorder="1" applyAlignment="1" applyProtection="1">
      <alignment horizontal="right" vertical="top"/>
      <protection/>
    </xf>
    <xf numFmtId="167" fontId="3" fillId="0" borderId="35" xfId="0" applyNumberFormat="1" applyFont="1" applyFill="1" applyBorder="1" applyAlignment="1" applyProtection="1">
      <alignment horizontal="right" vertical="top"/>
      <protection/>
    </xf>
    <xf numFmtId="0" fontId="0" fillId="0" borderId="6" xfId="0" applyNumberFormat="1" applyFont="1" applyFill="1" applyBorder="1" applyAlignment="1" applyProtection="1">
      <alignment vertical="top"/>
      <protection/>
    </xf>
    <xf numFmtId="167" fontId="19" fillId="0" borderId="6" xfId="0" applyNumberFormat="1" applyFont="1" applyFill="1" applyBorder="1" applyAlignment="1" applyProtection="1">
      <alignment horizontal="right" vertical="top"/>
      <protection/>
    </xf>
    <xf numFmtId="167" fontId="19" fillId="0" borderId="45" xfId="0" applyNumberFormat="1" applyFont="1" applyFill="1" applyBorder="1" applyAlignment="1" applyProtection="1">
      <alignment horizontal="right" vertical="top"/>
      <protection/>
    </xf>
    <xf numFmtId="0" fontId="3" fillId="0" borderId="37" xfId="0" applyNumberFormat="1" applyFont="1" applyFill="1" applyBorder="1" applyAlignment="1" applyProtection="1">
      <alignment vertical="top" wrapText="1"/>
      <protection/>
    </xf>
    <xf numFmtId="0" fontId="22" fillId="0" borderId="46" xfId="0" applyNumberFormat="1" applyFont="1" applyFill="1" applyBorder="1" applyAlignment="1" applyProtection="1">
      <alignment vertical="top" wrapText="1"/>
      <protection/>
    </xf>
    <xf numFmtId="0" fontId="3" fillId="0" borderId="24" xfId="0" applyNumberFormat="1" applyFont="1" applyFill="1" applyBorder="1" applyAlignment="1" applyProtection="1">
      <alignment vertical="top" wrapText="1"/>
      <protection/>
    </xf>
    <xf numFmtId="0" fontId="19" fillId="0" borderId="37" xfId="0" applyNumberFormat="1" applyFont="1" applyFill="1" applyBorder="1" applyAlignment="1" applyProtection="1">
      <alignment vertical="top" wrapText="1"/>
      <protection/>
    </xf>
    <xf numFmtId="49" fontId="8" fillId="0" borderId="47" xfId="0" applyNumberFormat="1" applyFont="1" applyFill="1" applyBorder="1" applyAlignment="1" applyProtection="1">
      <alignment horizontal="center" vertical="top" wrapText="1"/>
      <protection/>
    </xf>
    <xf numFmtId="49" fontId="34" fillId="0" borderId="3" xfId="0" applyNumberFormat="1" applyFont="1" applyFill="1" applyBorder="1" applyAlignment="1" applyProtection="1">
      <alignment horizontal="center" vertical="top" wrapText="1"/>
      <protection/>
    </xf>
    <xf numFmtId="0" fontId="34" fillId="0" borderId="13" xfId="0" applyNumberFormat="1" applyFont="1" applyFill="1" applyBorder="1" applyAlignment="1" applyProtection="1">
      <alignment horizontal="center" vertical="top" wrapText="1"/>
      <protection/>
    </xf>
    <xf numFmtId="0" fontId="34" fillId="0" borderId="37" xfId="0" applyNumberFormat="1" applyFont="1" applyFill="1" applyBorder="1" applyAlignment="1" applyProtection="1">
      <alignment vertical="top" wrapText="1"/>
      <protection/>
    </xf>
    <xf numFmtId="0" fontId="35" fillId="0" borderId="4" xfId="0" applyNumberFormat="1" applyFont="1" applyFill="1" applyBorder="1" applyAlignment="1" applyProtection="1">
      <alignment vertical="top"/>
      <protection/>
    </xf>
    <xf numFmtId="167" fontId="34" fillId="0" borderId="4" xfId="0" applyNumberFormat="1" applyFont="1" applyFill="1" applyBorder="1" applyAlignment="1" applyProtection="1">
      <alignment horizontal="right" vertical="top"/>
      <protection/>
    </xf>
    <xf numFmtId="167" fontId="34" fillId="0" borderId="13" xfId="0" applyNumberFormat="1" applyFont="1" applyFill="1" applyBorder="1" applyAlignment="1" applyProtection="1">
      <alignment horizontal="right" vertical="top"/>
      <protection/>
    </xf>
    <xf numFmtId="0" fontId="37" fillId="0" borderId="4" xfId="0" applyNumberFormat="1" applyFont="1" applyFill="1" applyBorder="1" applyAlignment="1" applyProtection="1">
      <alignment vertical="top"/>
      <protection/>
    </xf>
    <xf numFmtId="49" fontId="20" fillId="0" borderId="48" xfId="0" applyNumberFormat="1" applyFont="1" applyFill="1" applyBorder="1" applyAlignment="1" applyProtection="1">
      <alignment horizontal="center" vertical="top"/>
      <protection/>
    </xf>
    <xf numFmtId="0" fontId="20" fillId="0" borderId="49" xfId="0" applyNumberFormat="1" applyFont="1" applyFill="1" applyBorder="1" applyAlignment="1" applyProtection="1">
      <alignment horizontal="center" vertical="top"/>
      <protection/>
    </xf>
    <xf numFmtId="49" fontId="19" fillId="0" borderId="50" xfId="0" applyNumberFormat="1" applyFont="1" applyFill="1" applyBorder="1" applyAlignment="1" applyProtection="1">
      <alignment horizontal="center" vertical="top" wrapText="1"/>
      <protection/>
    </xf>
    <xf numFmtId="0" fontId="19" fillId="0" borderId="51" xfId="0" applyNumberFormat="1" applyFont="1" applyFill="1" applyBorder="1" applyAlignment="1" applyProtection="1">
      <alignment horizontal="center" vertical="top" wrapText="1"/>
      <protection/>
    </xf>
    <xf numFmtId="49" fontId="2" fillId="0" borderId="3" xfId="0" applyNumberFormat="1" applyFont="1" applyFill="1" applyBorder="1" applyAlignment="1" applyProtection="1">
      <alignment horizontal="center" vertical="top" wrapText="1"/>
      <protection/>
    </xf>
    <xf numFmtId="0" fontId="38" fillId="0" borderId="0" xfId="0" applyNumberFormat="1" applyFont="1" applyFill="1" applyBorder="1" applyAlignment="1" applyProtection="1">
      <alignment vertical="top"/>
      <protection/>
    </xf>
    <xf numFmtId="3" fontId="3" fillId="0" borderId="30" xfId="0" applyNumberFormat="1" applyFont="1" applyFill="1" applyBorder="1" applyAlignment="1" applyProtection="1">
      <alignment horizontal="center" vertical="top"/>
      <protection/>
    </xf>
    <xf numFmtId="0" fontId="3" fillId="0" borderId="5" xfId="0" applyNumberFormat="1" applyFont="1" applyFill="1" applyBorder="1" applyAlignment="1" applyProtection="1">
      <alignment vertical="top" wrapText="1"/>
      <protection/>
    </xf>
    <xf numFmtId="3" fontId="6" fillId="0" borderId="52" xfId="0" applyNumberFormat="1" applyFont="1" applyFill="1" applyBorder="1" applyAlignment="1" applyProtection="1">
      <alignment horizontal="center" vertical="top"/>
      <protection/>
    </xf>
    <xf numFmtId="0" fontId="6" fillId="0" borderId="6" xfId="0" applyNumberFormat="1" applyFont="1" applyFill="1" applyBorder="1" applyAlignment="1" applyProtection="1">
      <alignment vertical="top" wrapText="1"/>
      <protection/>
    </xf>
    <xf numFmtId="167" fontId="19" fillId="0" borderId="5" xfId="0" applyNumberFormat="1" applyFont="1" applyFill="1" applyBorder="1" applyAlignment="1" applyProtection="1">
      <alignment vertical="top"/>
      <protection/>
    </xf>
    <xf numFmtId="167" fontId="19" fillId="0" borderId="33" xfId="0" applyNumberFormat="1" applyFont="1" applyFill="1" applyBorder="1" applyAlignment="1" applyProtection="1">
      <alignment vertical="top"/>
      <protection/>
    </xf>
    <xf numFmtId="49" fontId="19" fillId="0" borderId="4" xfId="0" applyNumberFormat="1" applyFont="1" applyFill="1" applyBorder="1" applyAlignment="1" applyProtection="1">
      <alignment vertical="top" wrapText="1"/>
      <protection/>
    </xf>
    <xf numFmtId="167" fontId="2" fillId="0" borderId="4" xfId="0" applyNumberFormat="1" applyFont="1" applyFill="1" applyBorder="1" applyAlignment="1" applyProtection="1">
      <alignment vertical="top"/>
      <protection/>
    </xf>
    <xf numFmtId="3" fontId="19" fillId="0" borderId="5" xfId="0" applyNumberFormat="1" applyFont="1" applyFill="1" applyBorder="1" applyAlignment="1" applyProtection="1">
      <alignment horizontal="center" vertical="top"/>
      <protection/>
    </xf>
    <xf numFmtId="0" fontId="38" fillId="0" borderId="5" xfId="0" applyNumberFormat="1" applyFont="1" applyFill="1" applyBorder="1" applyAlignment="1" applyProtection="1">
      <alignment vertical="top"/>
      <protection/>
    </xf>
    <xf numFmtId="3" fontId="25" fillId="0" borderId="52" xfId="0" applyNumberFormat="1" applyFont="1" applyFill="1" applyBorder="1" applyAlignment="1" applyProtection="1">
      <alignment horizontal="center" vertical="top"/>
      <protection/>
    </xf>
    <xf numFmtId="0" fontId="25" fillId="0" borderId="6" xfId="0" applyNumberFormat="1" applyFont="1" applyFill="1" applyBorder="1" applyAlignment="1" applyProtection="1">
      <alignment vertical="top" wrapText="1"/>
      <protection/>
    </xf>
    <xf numFmtId="167" fontId="36" fillId="0" borderId="6" xfId="0" applyNumberFormat="1" applyFont="1" applyFill="1" applyBorder="1" applyAlignment="1" applyProtection="1">
      <alignment vertical="top"/>
      <protection/>
    </xf>
    <xf numFmtId="167" fontId="36" fillId="0" borderId="45" xfId="0" applyNumberFormat="1" applyFont="1" applyFill="1" applyBorder="1" applyAlignment="1" applyProtection="1">
      <alignment vertical="top"/>
      <protection/>
    </xf>
    <xf numFmtId="49" fontId="2" fillId="0" borderId="19" xfId="0" applyNumberFormat="1" applyFont="1" applyFill="1" applyBorder="1" applyAlignment="1" applyProtection="1">
      <alignment horizontal="center" vertical="top" wrapText="1"/>
      <protection/>
    </xf>
    <xf numFmtId="49" fontId="8" fillId="0" borderId="16" xfId="0" applyNumberFormat="1" applyFont="1" applyFill="1" applyBorder="1" applyAlignment="1" applyProtection="1">
      <alignment horizontal="center" vertical="top"/>
      <protection/>
    </xf>
    <xf numFmtId="49" fontId="3" fillId="0" borderId="18" xfId="0" applyNumberFormat="1" applyFont="1" applyFill="1" applyBorder="1" applyAlignment="1" applyProtection="1">
      <alignment horizontal="center" vertical="top" wrapText="1"/>
      <protection/>
    </xf>
    <xf numFmtId="49" fontId="22" fillId="0" borderId="16" xfId="0" applyNumberFormat="1" applyFont="1" applyFill="1" applyBorder="1" applyAlignment="1" applyProtection="1">
      <alignment horizontal="center" vertical="top"/>
      <protection/>
    </xf>
    <xf numFmtId="49" fontId="2" fillId="0" borderId="10" xfId="0" applyNumberFormat="1" applyFont="1" applyFill="1" applyBorder="1" applyAlignment="1" applyProtection="1">
      <alignment horizontal="center" vertical="top"/>
      <protection/>
    </xf>
    <xf numFmtId="49" fontId="2" fillId="0" borderId="34" xfId="0" applyNumberFormat="1" applyFont="1" applyFill="1" applyBorder="1" applyAlignment="1" applyProtection="1">
      <alignment horizontal="center" vertical="top"/>
      <protection/>
    </xf>
    <xf numFmtId="49" fontId="25" fillId="0" borderId="16" xfId="0" applyNumberFormat="1" applyFont="1" applyFill="1" applyBorder="1" applyAlignment="1" applyProtection="1">
      <alignment horizontal="center" vertical="top" wrapText="1"/>
      <protection/>
    </xf>
    <xf numFmtId="49" fontId="1" fillId="0" borderId="18" xfId="0" applyNumberFormat="1" applyFont="1" applyFill="1" applyBorder="1" applyAlignment="1" applyProtection="1">
      <alignment horizontal="center" vertical="top" wrapText="1"/>
      <protection/>
    </xf>
    <xf numFmtId="49" fontId="2" fillId="0" borderId="18" xfId="0" applyNumberFormat="1" applyFont="1" applyFill="1" applyBorder="1" applyAlignment="1" applyProtection="1">
      <alignment horizontal="center" vertical="top" wrapText="1"/>
      <protection/>
    </xf>
    <xf numFmtId="49" fontId="19" fillId="0" borderId="18" xfId="0" applyNumberFormat="1" applyFont="1" applyFill="1" applyBorder="1" applyAlignment="1" applyProtection="1">
      <alignment horizontal="center" vertical="top" wrapText="1"/>
      <protection/>
    </xf>
    <xf numFmtId="167" fontId="19" fillId="0" borderId="45" xfId="0" applyNumberFormat="1" applyFont="1" applyFill="1" applyBorder="1" applyAlignment="1" applyProtection="1">
      <alignment vertical="top"/>
      <protection/>
    </xf>
    <xf numFmtId="49" fontId="36" fillId="0" borderId="18" xfId="0" applyNumberFormat="1" applyFont="1" applyFill="1" applyBorder="1" applyAlignment="1" applyProtection="1">
      <alignment horizontal="center" vertical="top" wrapText="1"/>
      <protection/>
    </xf>
    <xf numFmtId="167" fontId="20" fillId="4" borderId="44" xfId="0" applyNumberFormat="1" applyFont="1" applyFill="1" applyBorder="1" applyAlignment="1" applyProtection="1">
      <alignment vertical="top"/>
      <protection/>
    </xf>
    <xf numFmtId="167" fontId="11" fillId="0" borderId="33" xfId="0" applyNumberFormat="1" applyFont="1" applyFill="1" applyBorder="1" applyAlignment="1" applyProtection="1">
      <alignment horizontal="center" vertical="center" wrapText="1"/>
      <protection/>
    </xf>
    <xf numFmtId="167" fontId="12" fillId="0" borderId="0" xfId="0" applyNumberFormat="1" applyFont="1" applyAlignment="1" applyProtection="1">
      <alignment/>
      <protection locked="0"/>
    </xf>
    <xf numFmtId="167" fontId="12" fillId="0" borderId="0" xfId="0" applyNumberFormat="1" applyFont="1" applyAlignment="1" applyProtection="1">
      <alignment horizontal="center" vertical="center"/>
      <protection locked="0"/>
    </xf>
    <xf numFmtId="167" fontId="21" fillId="0" borderId="13" xfId="0" applyNumberFormat="1" applyFont="1" applyFill="1" applyBorder="1" applyAlignment="1" applyProtection="1">
      <alignment horizontal="center" vertical="center" wrapText="1"/>
      <protection/>
    </xf>
    <xf numFmtId="2" fontId="12" fillId="0" borderId="0" xfId="0" applyNumberFormat="1" applyFont="1" applyAlignment="1" applyProtection="1">
      <alignment/>
      <protection locked="0"/>
    </xf>
    <xf numFmtId="49" fontId="39" fillId="0" borderId="3" xfId="0" applyNumberFormat="1" applyFont="1" applyBorder="1" applyAlignment="1" applyProtection="1">
      <alignment vertical="top" wrapText="1"/>
      <protection locked="0"/>
    </xf>
    <xf numFmtId="49" fontId="40" fillId="0" borderId="4" xfId="0" applyNumberFormat="1" applyFont="1" applyBorder="1" applyAlignment="1" applyProtection="1">
      <alignment horizontal="center" vertical="center" wrapText="1"/>
      <protection locked="0"/>
    </xf>
    <xf numFmtId="49" fontId="39" fillId="0" borderId="3" xfId="0" applyNumberFormat="1" applyFont="1" applyBorder="1" applyAlignment="1" applyProtection="1">
      <alignment horizontal="left" vertical="top" wrapText="1"/>
      <protection locked="0"/>
    </xf>
    <xf numFmtId="49" fontId="11" fillId="0" borderId="37" xfId="0" applyNumberFormat="1" applyFont="1" applyFill="1" applyBorder="1" applyAlignment="1" applyProtection="1">
      <alignment horizontal="left" vertical="top" wrapText="1"/>
      <protection locked="0"/>
    </xf>
    <xf numFmtId="49" fontId="11" fillId="0" borderId="53" xfId="0" applyNumberFormat="1" applyFont="1" applyBorder="1" applyAlignment="1" applyProtection="1">
      <alignment horizontal="center" vertical="center" wrapText="1"/>
      <protection locked="0"/>
    </xf>
    <xf numFmtId="49" fontId="11" fillId="0" borderId="54" xfId="0" applyNumberFormat="1" applyFont="1" applyBorder="1" applyAlignment="1" applyProtection="1">
      <alignment horizontal="center" vertical="center" wrapText="1"/>
      <protection locked="0"/>
    </xf>
    <xf numFmtId="49" fontId="26" fillId="0" borderId="9" xfId="0" applyNumberFormat="1" applyFont="1" applyBorder="1" applyAlignment="1" applyProtection="1">
      <alignment horizontal="center" vertical="center" wrapText="1"/>
      <protection locked="0"/>
    </xf>
    <xf numFmtId="49" fontId="11" fillId="0" borderId="9" xfId="0" applyNumberFormat="1" applyFont="1" applyBorder="1" applyAlignment="1" applyProtection="1">
      <alignment horizontal="center" vertical="center" wrapText="1"/>
      <protection locked="0"/>
    </xf>
    <xf numFmtId="167" fontId="11" fillId="5" borderId="44" xfId="0" applyNumberFormat="1" applyFont="1" applyFill="1" applyBorder="1" applyAlignment="1" applyProtection="1">
      <alignment horizontal="center" vertical="center" wrapText="1"/>
      <protection locked="0"/>
    </xf>
    <xf numFmtId="49" fontId="26" fillId="0" borderId="16" xfId="0" applyNumberFormat="1" applyFont="1" applyBorder="1" applyAlignment="1" applyProtection="1">
      <alignment horizontal="center" vertical="center" wrapText="1"/>
      <protection locked="0"/>
    </xf>
    <xf numFmtId="167" fontId="11" fillId="0" borderId="33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7" xfId="0" applyNumberFormat="1" applyFont="1" applyBorder="1" applyAlignment="1" applyProtection="1">
      <alignment horizontal="center" vertical="center" wrapText="1"/>
      <protection locked="0"/>
    </xf>
    <xf numFmtId="167" fontId="11" fillId="5" borderId="2" xfId="0" applyNumberFormat="1" applyFont="1" applyFill="1" applyBorder="1" applyAlignment="1" applyProtection="1">
      <alignment horizontal="center" vertical="center" wrapText="1"/>
      <protection locked="0"/>
    </xf>
    <xf numFmtId="167" fontId="3" fillId="0" borderId="4" xfId="0" applyNumberFormat="1" applyFont="1" applyFill="1" applyBorder="1" applyAlignment="1" applyProtection="1">
      <alignment vertical="top"/>
      <protection/>
    </xf>
    <xf numFmtId="49" fontId="3" fillId="0" borderId="31" xfId="0" applyNumberFormat="1" applyFont="1" applyFill="1" applyBorder="1" applyAlignment="1" applyProtection="1">
      <alignment horizontal="center" vertical="top" wrapText="1"/>
      <protection/>
    </xf>
    <xf numFmtId="3" fontId="3" fillId="0" borderId="55" xfId="0" applyNumberFormat="1" applyFont="1" applyFill="1" applyBorder="1" applyAlignment="1" applyProtection="1">
      <alignment horizontal="center" vertical="top"/>
      <protection/>
    </xf>
    <xf numFmtId="0" fontId="3" fillId="0" borderId="36" xfId="0" applyNumberFormat="1" applyFont="1" applyFill="1" applyBorder="1" applyAlignment="1" applyProtection="1">
      <alignment vertical="top" wrapText="1"/>
      <protection/>
    </xf>
    <xf numFmtId="0" fontId="32" fillId="0" borderId="15" xfId="0" applyNumberFormat="1" applyFont="1" applyFill="1" applyBorder="1" applyAlignment="1" applyProtection="1">
      <alignment vertical="top"/>
      <protection/>
    </xf>
    <xf numFmtId="167" fontId="3" fillId="0" borderId="36" xfId="0" applyNumberFormat="1" applyFont="1" applyFill="1" applyBorder="1" applyAlignment="1" applyProtection="1">
      <alignment vertical="top"/>
      <protection/>
    </xf>
    <xf numFmtId="167" fontId="3" fillId="0" borderId="32" xfId="0" applyNumberFormat="1" applyFont="1" applyFill="1" applyBorder="1" applyAlignment="1" applyProtection="1">
      <alignment vertical="top"/>
      <protection/>
    </xf>
    <xf numFmtId="167" fontId="3" fillId="0" borderId="13" xfId="0" applyNumberFormat="1" applyFont="1" applyFill="1" applyBorder="1" applyAlignment="1" applyProtection="1">
      <alignment vertical="top"/>
      <protection/>
    </xf>
    <xf numFmtId="49" fontId="36" fillId="0" borderId="50" xfId="0" applyNumberFormat="1" applyFont="1" applyFill="1" applyBorder="1" applyAlignment="1" applyProtection="1">
      <alignment horizontal="center" vertical="top" wrapText="1"/>
      <protection/>
    </xf>
    <xf numFmtId="3" fontId="25" fillId="0" borderId="56" xfId="0" applyNumberFormat="1" applyFont="1" applyFill="1" applyBorder="1" applyAlignment="1" applyProtection="1">
      <alignment horizontal="center" vertical="top"/>
      <protection/>
    </xf>
    <xf numFmtId="0" fontId="25" fillId="0" borderId="53" xfId="0" applyNumberFormat="1" applyFont="1" applyFill="1" applyBorder="1" applyAlignment="1" applyProtection="1">
      <alignment vertical="top" wrapText="1"/>
      <protection/>
    </xf>
    <xf numFmtId="0" fontId="7" fillId="0" borderId="49" xfId="0" applyNumberFormat="1" applyFont="1" applyFill="1" applyBorder="1" applyAlignment="1" applyProtection="1">
      <alignment vertical="top"/>
      <protection/>
    </xf>
    <xf numFmtId="167" fontId="36" fillId="0" borderId="53" xfId="0" applyNumberFormat="1" applyFont="1" applyFill="1" applyBorder="1" applyAlignment="1" applyProtection="1">
      <alignment vertical="top"/>
      <protection/>
    </xf>
    <xf numFmtId="167" fontId="36" fillId="0" borderId="51" xfId="0" applyNumberFormat="1" applyFont="1" applyFill="1" applyBorder="1" applyAlignment="1" applyProtection="1">
      <alignment vertical="top"/>
      <protection/>
    </xf>
    <xf numFmtId="49" fontId="11" fillId="0" borderId="10" xfId="0" applyNumberFormat="1" applyFont="1" applyBorder="1" applyAlignment="1" applyProtection="1">
      <alignment horizontal="left" vertical="center" wrapText="1"/>
      <protection locked="0"/>
    </xf>
    <xf numFmtId="167" fontId="13" fillId="0" borderId="44" xfId="0" applyNumberFormat="1" applyFont="1" applyFill="1" applyBorder="1" applyAlignment="1" applyProtection="1">
      <alignment horizontal="center" vertical="center" wrapText="1"/>
      <protection/>
    </xf>
    <xf numFmtId="167" fontId="21" fillId="0" borderId="32" xfId="0" applyNumberFormat="1" applyFont="1" applyFill="1" applyBorder="1" applyAlignment="1" applyProtection="1">
      <alignment horizontal="center" vertical="center" wrapText="1"/>
      <protection/>
    </xf>
    <xf numFmtId="167" fontId="11" fillId="0" borderId="33" xfId="0" applyNumberFormat="1" applyFont="1" applyBorder="1" applyAlignment="1" applyProtection="1">
      <alignment horizontal="center" vertical="center" wrapText="1"/>
      <protection locked="0"/>
    </xf>
    <xf numFmtId="167" fontId="11" fillId="0" borderId="57" xfId="0" applyNumberFormat="1" applyFont="1" applyFill="1" applyBorder="1" applyAlignment="1" applyProtection="1">
      <alignment horizontal="center" vertical="center" wrapText="1"/>
      <protection/>
    </xf>
    <xf numFmtId="167" fontId="21" fillId="0" borderId="33" xfId="0" applyNumberFormat="1" applyFont="1" applyFill="1" applyBorder="1" applyAlignment="1" applyProtection="1">
      <alignment horizontal="center" vertical="center" wrapText="1"/>
      <protection/>
    </xf>
    <xf numFmtId="167" fontId="24" fillId="0" borderId="33" xfId="0" applyNumberFormat="1" applyFont="1" applyBorder="1" applyAlignment="1" applyProtection="1">
      <alignment horizontal="center"/>
      <protection locked="0"/>
    </xf>
    <xf numFmtId="49" fontId="21" fillId="0" borderId="3" xfId="0" applyNumberFormat="1" applyFont="1" applyBorder="1" applyAlignment="1" applyProtection="1">
      <alignment vertical="top" wrapText="1"/>
      <protection locked="0"/>
    </xf>
    <xf numFmtId="49" fontId="21" fillId="0" borderId="3" xfId="0" applyNumberFormat="1" applyFont="1" applyBorder="1" applyAlignment="1" applyProtection="1">
      <alignment vertical="center" wrapText="1"/>
      <protection locked="0"/>
    </xf>
    <xf numFmtId="49" fontId="11" fillId="0" borderId="58" xfId="0" applyNumberFormat="1" applyFont="1" applyBorder="1" applyAlignment="1" applyProtection="1">
      <alignment horizontal="left" vertical="center" wrapText="1"/>
      <protection locked="0"/>
    </xf>
    <xf numFmtId="0" fontId="16" fillId="0" borderId="0" xfId="0" applyFont="1" applyAlignment="1" applyProtection="1">
      <alignment horizontal="left"/>
      <protection locked="0"/>
    </xf>
    <xf numFmtId="49" fontId="11" fillId="0" borderId="3" xfId="0" applyNumberFormat="1" applyFont="1" applyBorder="1" applyAlignment="1" applyProtection="1">
      <alignment horizontal="left" vertical="center" wrapText="1"/>
      <protection locked="0"/>
    </xf>
    <xf numFmtId="167" fontId="11" fillId="0" borderId="45" xfId="0" applyNumberFormat="1" applyFont="1" applyFill="1" applyBorder="1" applyAlignment="1" applyProtection="1">
      <alignment horizontal="center" vertical="center" wrapText="1"/>
      <protection/>
    </xf>
    <xf numFmtId="0" fontId="33" fillId="0" borderId="0" xfId="0" applyNumberFormat="1" applyFont="1" applyFill="1" applyBorder="1" applyAlignment="1" applyProtection="1">
      <alignment horizontal="center" vertical="top" wrapText="1"/>
      <protection/>
    </xf>
    <xf numFmtId="49" fontId="11" fillId="0" borderId="3" xfId="0" applyNumberFormat="1" applyFont="1" applyBorder="1" applyAlignment="1" applyProtection="1">
      <alignment horizontal="center" vertical="center" wrapText="1"/>
      <protection locked="0"/>
    </xf>
    <xf numFmtId="49" fontId="11" fillId="0" borderId="10" xfId="0" applyNumberFormat="1" applyFont="1" applyBorder="1" applyAlignment="1" applyProtection="1">
      <alignment horizontal="center" vertical="center" wrapText="1"/>
      <protection locked="0"/>
    </xf>
    <xf numFmtId="49" fontId="14" fillId="0" borderId="0" xfId="0" applyNumberFormat="1" applyFont="1" applyAlignment="1" applyProtection="1">
      <alignment horizontal="right" wrapText="1"/>
      <protection locked="0"/>
    </xf>
    <xf numFmtId="49" fontId="14" fillId="0" borderId="0" xfId="0" applyNumberFormat="1" applyFont="1" applyAlignment="1" applyProtection="1">
      <alignment wrapText="1"/>
      <protection locked="0"/>
    </xf>
    <xf numFmtId="0" fontId="1" fillId="0" borderId="0" xfId="0" applyNumberFormat="1" applyFont="1" applyFill="1" applyBorder="1" applyAlignment="1" applyProtection="1">
      <alignment horizontal="right" vertical="top"/>
      <protection/>
    </xf>
    <xf numFmtId="49" fontId="42" fillId="0" borderId="2" xfId="0" applyNumberFormat="1" applyFont="1" applyBorder="1" applyAlignment="1" applyProtection="1">
      <alignment horizontal="center" vertical="center" wrapText="1"/>
      <protection locked="0"/>
    </xf>
    <xf numFmtId="49" fontId="42" fillId="0" borderId="1" xfId="0" applyNumberFormat="1" applyFont="1" applyBorder="1" applyAlignment="1" applyProtection="1">
      <alignment horizontal="center" vertical="center" wrapText="1"/>
      <protection locked="0"/>
    </xf>
    <xf numFmtId="49" fontId="11" fillId="0" borderId="13" xfId="0" applyNumberFormat="1" applyFont="1" applyBorder="1" applyAlignment="1" applyProtection="1">
      <alignment horizontal="center" vertical="center" wrapText="1"/>
      <protection locked="0"/>
    </xf>
    <xf numFmtId="49" fontId="11" fillId="0" borderId="13" xfId="0" applyNumberFormat="1" applyFont="1" applyBorder="1" applyAlignment="1" applyProtection="1">
      <alignment horizontal="left" vertical="center" wrapText="1"/>
      <protection locked="0"/>
    </xf>
    <xf numFmtId="2" fontId="11" fillId="0" borderId="4" xfId="0" applyNumberFormat="1" applyFont="1" applyBorder="1" applyAlignment="1" applyProtection="1">
      <alignment horizontal="center" vertical="center" wrapText="1"/>
      <protection locked="0"/>
    </xf>
    <xf numFmtId="49" fontId="11" fillId="0" borderId="50" xfId="0" applyNumberFormat="1" applyFont="1" applyBorder="1" applyAlignment="1" applyProtection="1">
      <alignment horizontal="center" vertical="center" wrapText="1"/>
      <protection locked="0"/>
    </xf>
    <xf numFmtId="2" fontId="11" fillId="0" borderId="53" xfId="0" applyNumberFormat="1" applyFont="1" applyBorder="1" applyAlignment="1" applyProtection="1">
      <alignment horizontal="center" vertical="center" wrapText="1"/>
      <protection locked="0"/>
    </xf>
    <xf numFmtId="49" fontId="11" fillId="0" borderId="51" xfId="0" applyNumberFormat="1" applyFont="1" applyBorder="1" applyAlignment="1" applyProtection="1">
      <alignment horizontal="left" vertical="center" wrapText="1"/>
      <protection locked="0"/>
    </xf>
    <xf numFmtId="0" fontId="33" fillId="0" borderId="49" xfId="0" applyNumberFormat="1" applyFont="1" applyFill="1" applyBorder="1" applyAlignment="1" applyProtection="1">
      <alignment horizontal="center" vertical="top" wrapText="1"/>
      <protection/>
    </xf>
    <xf numFmtId="49" fontId="43" fillId="0" borderId="3" xfId="0" applyNumberFormat="1" applyFont="1" applyBorder="1" applyAlignment="1" applyProtection="1">
      <alignment horizontal="center" vertical="center" wrapText="1"/>
      <protection locked="0"/>
    </xf>
    <xf numFmtId="49" fontId="43" fillId="0" borderId="3" xfId="0" applyNumberFormat="1" applyFont="1" applyFill="1" applyBorder="1" applyAlignment="1" applyProtection="1">
      <alignment horizontal="center" vertical="top" wrapText="1"/>
      <protection/>
    </xf>
    <xf numFmtId="49" fontId="43" fillId="0" borderId="50" xfId="0" applyNumberFormat="1" applyFont="1" applyFill="1" applyBorder="1" applyAlignment="1" applyProtection="1">
      <alignment horizontal="center" vertical="top" wrapText="1"/>
      <protection/>
    </xf>
    <xf numFmtId="49" fontId="39" fillId="0" borderId="18" xfId="0" applyNumberFormat="1" applyFont="1" applyBorder="1" applyAlignment="1" applyProtection="1">
      <alignment vertical="top" wrapText="1"/>
      <protection locked="0"/>
    </xf>
    <xf numFmtId="49" fontId="21" fillId="0" borderId="31" xfId="0" applyNumberFormat="1" applyFont="1" applyBorder="1" applyAlignment="1" applyProtection="1">
      <alignment horizontal="left" vertical="center" wrapText="1"/>
      <protection locked="0"/>
    </xf>
    <xf numFmtId="0" fontId="21" fillId="0" borderId="36" xfId="0" applyNumberFormat="1" applyFont="1" applyBorder="1" applyAlignment="1" applyProtection="1">
      <alignment horizontal="center" vertical="center" wrapText="1"/>
      <protection locked="0"/>
    </xf>
    <xf numFmtId="49" fontId="3" fillId="0" borderId="34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23" xfId="0" applyNumberFormat="1" applyFont="1" applyFill="1" applyBorder="1" applyAlignment="1" applyProtection="1">
      <alignment vertical="top" wrapText="1"/>
      <protection/>
    </xf>
    <xf numFmtId="0" fontId="19" fillId="0" borderId="4" xfId="0" applyNumberFormat="1" applyFont="1" applyFill="1" applyBorder="1" applyAlignment="1" applyProtection="1">
      <alignment horizontal="center" vertical="top" wrapText="1"/>
      <protection/>
    </xf>
    <xf numFmtId="0" fontId="19" fillId="0" borderId="4" xfId="0" applyNumberFormat="1" applyFont="1" applyFill="1" applyBorder="1" applyAlignment="1" applyProtection="1">
      <alignment vertical="top" wrapText="1"/>
      <protection/>
    </xf>
    <xf numFmtId="0" fontId="38" fillId="0" borderId="4" xfId="0" applyNumberFormat="1" applyFont="1" applyFill="1" applyBorder="1" applyAlignment="1" applyProtection="1">
      <alignment vertical="top"/>
      <protection/>
    </xf>
    <xf numFmtId="49" fontId="21" fillId="0" borderId="4" xfId="0" applyNumberFormat="1" applyFont="1" applyBorder="1" applyAlignment="1" applyProtection="1">
      <alignment horizontal="left" vertical="center" wrapText="1"/>
      <protection locked="0"/>
    </xf>
    <xf numFmtId="49" fontId="11" fillId="0" borderId="18" xfId="0" applyNumberFormat="1" applyFont="1" applyBorder="1" applyAlignment="1" applyProtection="1">
      <alignment horizontal="center" vertical="center" wrapText="1"/>
      <protection locked="0"/>
    </xf>
    <xf numFmtId="49" fontId="11" fillId="0" borderId="23" xfId="0" applyNumberFormat="1" applyFont="1" applyBorder="1" applyAlignment="1" applyProtection="1">
      <alignment horizontal="left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top" wrapText="1"/>
      <protection/>
    </xf>
    <xf numFmtId="167" fontId="12" fillId="0" borderId="33" xfId="0" applyNumberFormat="1" applyFont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right" vertical="top" wrapText="1"/>
      <protection/>
    </xf>
    <xf numFmtId="49" fontId="11" fillId="0" borderId="3" xfId="0" applyNumberFormat="1" applyFont="1" applyFill="1" applyBorder="1" applyAlignment="1" applyProtection="1">
      <alignment horizontal="left" vertical="top" wrapText="1"/>
      <protection locked="0"/>
    </xf>
    <xf numFmtId="0" fontId="11" fillId="0" borderId="5" xfId="0" applyNumberFormat="1" applyFont="1" applyFill="1" applyBorder="1" applyAlignment="1" applyProtection="1">
      <alignment horizontal="left" vertical="center" wrapText="1"/>
      <protection locked="0"/>
    </xf>
    <xf numFmtId="49" fontId="11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40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21" fillId="0" borderId="4" xfId="0" applyNumberFormat="1" applyFont="1" applyBorder="1" applyAlignment="1" applyProtection="1">
      <alignment horizontal="left" vertical="top" wrapText="1"/>
      <protection locked="0"/>
    </xf>
    <xf numFmtId="0" fontId="44" fillId="0" borderId="53" xfId="0" applyNumberFormat="1" applyFont="1" applyFill="1" applyBorder="1" applyAlignment="1" applyProtection="1">
      <alignment horizontal="center" vertical="top" wrapText="1"/>
      <protection/>
    </xf>
    <xf numFmtId="0" fontId="44" fillId="0" borderId="51" xfId="0" applyNumberFormat="1" applyFont="1" applyFill="1" applyBorder="1" applyAlignment="1" applyProtection="1">
      <alignment vertical="top" wrapText="1"/>
      <protection/>
    </xf>
    <xf numFmtId="0" fontId="44" fillId="0" borderId="4" xfId="0" applyNumberFormat="1" applyFont="1" applyFill="1" applyBorder="1" applyAlignment="1" applyProtection="1">
      <alignment horizontal="center" vertical="top" wrapText="1"/>
      <protection/>
    </xf>
    <xf numFmtId="49" fontId="45" fillId="0" borderId="3" xfId="0" applyNumberFormat="1" applyFont="1" applyBorder="1" applyAlignment="1" applyProtection="1">
      <alignment horizontal="center" vertical="center" wrapText="1"/>
      <protection locked="0"/>
    </xf>
    <xf numFmtId="49" fontId="46" fillId="0" borderId="2" xfId="0" applyNumberFormat="1" applyFont="1" applyBorder="1" applyAlignment="1" applyProtection="1">
      <alignment horizontal="center" vertical="center" wrapText="1"/>
      <protection locked="0"/>
    </xf>
    <xf numFmtId="49" fontId="46" fillId="0" borderId="1" xfId="0" applyNumberFormat="1" applyFont="1" applyBorder="1" applyAlignment="1" applyProtection="1">
      <alignment horizontal="center" vertical="center" wrapText="1"/>
      <protection locked="0"/>
    </xf>
    <xf numFmtId="167" fontId="45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45" fillId="0" borderId="4" xfId="0" applyNumberFormat="1" applyFont="1" applyBorder="1" applyAlignment="1" applyProtection="1">
      <alignment horizontal="center" vertical="center" wrapText="1"/>
      <protection locked="0"/>
    </xf>
    <xf numFmtId="3" fontId="44" fillId="0" borderId="4" xfId="0" applyNumberFormat="1" applyFont="1" applyFill="1" applyBorder="1" applyAlignment="1" applyProtection="1">
      <alignment horizontal="center" vertical="top"/>
      <protection/>
    </xf>
    <xf numFmtId="49" fontId="44" fillId="0" borderId="13" xfId="0" applyNumberFormat="1" applyFont="1" applyFill="1" applyBorder="1" applyAlignment="1" applyProtection="1">
      <alignment vertical="top" wrapText="1"/>
      <protection/>
    </xf>
    <xf numFmtId="0" fontId="44" fillId="0" borderId="13" xfId="0" applyNumberFormat="1" applyFont="1" applyFill="1" applyBorder="1" applyAlignment="1" applyProtection="1">
      <alignment vertical="top" wrapText="1"/>
      <protection/>
    </xf>
    <xf numFmtId="0" fontId="27" fillId="0" borderId="0" xfId="0" applyNumberFormat="1" applyFont="1" applyFill="1" applyBorder="1" applyAlignment="1" applyProtection="1">
      <alignment horizontal="center" vertical="top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49" fontId="14" fillId="0" borderId="0" xfId="0" applyNumberFormat="1" applyFont="1" applyAlignment="1" applyProtection="1">
      <alignment/>
      <protection locked="0"/>
    </xf>
    <xf numFmtId="49" fontId="21" fillId="0" borderId="16" xfId="0" applyNumberFormat="1" applyFont="1" applyBorder="1" applyAlignment="1" applyProtection="1">
      <alignment horizontal="center" vertical="center" wrapText="1"/>
      <protection locked="0"/>
    </xf>
    <xf numFmtId="0" fontId="13" fillId="0" borderId="9" xfId="0" applyFont="1" applyBorder="1" applyAlignment="1" applyProtection="1">
      <alignment horizontal="center" vertical="center" wrapText="1"/>
      <protection locked="0"/>
    </xf>
    <xf numFmtId="0" fontId="14" fillId="0" borderId="9" xfId="0" applyFont="1" applyBorder="1" applyAlignment="1" applyProtection="1">
      <alignment horizontal="center" vertical="center"/>
      <protection locked="0"/>
    </xf>
    <xf numFmtId="0" fontId="14" fillId="0" borderId="44" xfId="0" applyFont="1" applyBorder="1" applyAlignment="1" applyProtection="1">
      <alignment horizontal="center" vertical="center"/>
      <protection locked="0"/>
    </xf>
    <xf numFmtId="167" fontId="13" fillId="4" borderId="9" xfId="0" applyNumberFormat="1" applyFont="1" applyFill="1" applyBorder="1" applyAlignment="1" applyProtection="1">
      <alignment horizontal="center" vertical="center" wrapText="1"/>
      <protection/>
    </xf>
    <xf numFmtId="167" fontId="13" fillId="4" borderId="44" xfId="0" applyNumberFormat="1" applyFont="1" applyFill="1" applyBorder="1" applyAlignment="1" applyProtection="1">
      <alignment horizontal="center" vertical="center" wrapText="1"/>
      <protection/>
    </xf>
    <xf numFmtId="167" fontId="0" fillId="0" borderId="0" xfId="0" applyNumberFormat="1" applyFont="1" applyFill="1" applyBorder="1" applyAlignment="1" applyProtection="1">
      <alignment vertical="top"/>
      <protection/>
    </xf>
    <xf numFmtId="167" fontId="11" fillId="3" borderId="5" xfId="0" applyNumberFormat="1" applyFont="1" applyFill="1" applyBorder="1" applyAlignment="1" applyProtection="1">
      <alignment horizontal="center" vertical="center" wrapText="1"/>
      <protection/>
    </xf>
    <xf numFmtId="167" fontId="11" fillId="3" borderId="3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167" fontId="0" fillId="0" borderId="0" xfId="0" applyNumberFormat="1" applyFont="1" applyFill="1" applyBorder="1" applyAlignment="1" applyProtection="1">
      <alignment vertical="top" wrapText="1"/>
      <protection/>
    </xf>
    <xf numFmtId="167" fontId="11" fillId="3" borderId="4" xfId="0" applyNumberFormat="1" applyFont="1" applyFill="1" applyBorder="1" applyAlignment="1" applyProtection="1">
      <alignment horizontal="center" vertical="center" wrapText="1"/>
      <protection/>
    </xf>
    <xf numFmtId="167" fontId="11" fillId="3" borderId="13" xfId="0" applyNumberFormat="1" applyFont="1" applyFill="1" applyBorder="1" applyAlignment="1" applyProtection="1">
      <alignment horizontal="center" vertical="center" wrapText="1"/>
      <protection/>
    </xf>
    <xf numFmtId="167" fontId="11" fillId="0" borderId="4" xfId="0" applyNumberFormat="1" applyFont="1" applyBorder="1" applyAlignment="1" applyProtection="1">
      <alignment horizontal="center" vertical="center" wrapText="1"/>
      <protection locked="0"/>
    </xf>
    <xf numFmtId="167" fontId="12" fillId="0" borderId="4" xfId="0" applyNumberFormat="1" applyFont="1" applyBorder="1" applyAlignment="1" applyProtection="1">
      <alignment horizontal="center" vertical="center"/>
      <protection locked="0"/>
    </xf>
    <xf numFmtId="167" fontId="12" fillId="0" borderId="13" xfId="0" applyNumberFormat="1" applyFont="1" applyBorder="1" applyAlignment="1" applyProtection="1">
      <alignment horizontal="center" vertical="center"/>
      <protection locked="0"/>
    </xf>
    <xf numFmtId="167" fontId="11" fillId="0" borderId="4" xfId="0" applyNumberFormat="1" applyFont="1" applyFill="1" applyBorder="1" applyAlignment="1" applyProtection="1">
      <alignment horizontal="center" vertical="center" wrapText="1"/>
      <protection locked="0"/>
    </xf>
    <xf numFmtId="167" fontId="12" fillId="0" borderId="4" xfId="0" applyNumberFormat="1" applyFont="1" applyFill="1" applyBorder="1" applyAlignment="1" applyProtection="1">
      <alignment horizontal="center" vertical="center"/>
      <protection locked="0"/>
    </xf>
    <xf numFmtId="167" fontId="12" fillId="0" borderId="13" xfId="0" applyNumberFormat="1" applyFont="1" applyFill="1" applyBorder="1" applyAlignment="1" applyProtection="1">
      <alignment horizontal="center" vertical="center"/>
      <protection locked="0"/>
    </xf>
    <xf numFmtId="167" fontId="11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ill="1" applyBorder="1" applyAlignment="1" applyProtection="1">
      <alignment vertical="top"/>
      <protection/>
    </xf>
    <xf numFmtId="167" fontId="11" fillId="3" borderId="4" xfId="0" applyNumberFormat="1" applyFont="1" applyFill="1" applyBorder="1" applyAlignment="1" applyProtection="1">
      <alignment horizontal="center" vertical="center" wrapText="1"/>
      <protection locked="0"/>
    </xf>
    <xf numFmtId="167" fontId="11" fillId="3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ill="1" applyBorder="1" applyAlignment="1" applyProtection="1">
      <alignment vertical="top"/>
      <protection/>
    </xf>
    <xf numFmtId="0" fontId="12" fillId="0" borderId="4" xfId="0" applyFont="1" applyBorder="1" applyAlignment="1" applyProtection="1">
      <alignment wrapText="1"/>
      <protection locked="0"/>
    </xf>
    <xf numFmtId="49" fontId="11" fillId="0" borderId="18" xfId="0" applyNumberFormat="1" applyFont="1" applyBorder="1" applyAlignment="1" applyProtection="1">
      <alignment horizontal="left" vertical="top" wrapText="1"/>
      <protection locked="0"/>
    </xf>
    <xf numFmtId="0" fontId="12" fillId="0" borderId="6" xfId="0" applyFont="1" applyBorder="1" applyAlignment="1" applyProtection="1">
      <alignment wrapText="1"/>
      <protection locked="0"/>
    </xf>
    <xf numFmtId="167" fontId="11" fillId="0" borderId="6" xfId="0" applyNumberFormat="1" applyFont="1" applyBorder="1" applyAlignment="1" applyProtection="1">
      <alignment horizontal="center" vertical="center" wrapText="1"/>
      <protection locked="0"/>
    </xf>
    <xf numFmtId="167" fontId="12" fillId="0" borderId="6" xfId="0" applyNumberFormat="1" applyFont="1" applyBorder="1" applyAlignment="1" applyProtection="1">
      <alignment horizontal="center" vertical="center"/>
      <protection locked="0"/>
    </xf>
    <xf numFmtId="167" fontId="12" fillId="0" borderId="45" xfId="0" applyNumberFormat="1" applyFont="1" applyBorder="1" applyAlignment="1" applyProtection="1">
      <alignment horizontal="center" vertical="center"/>
      <protection locked="0"/>
    </xf>
    <xf numFmtId="49" fontId="13" fillId="0" borderId="5" xfId="0" applyNumberFormat="1" applyFont="1" applyBorder="1" applyAlignment="1" applyProtection="1">
      <alignment horizontal="center" vertical="center" wrapText="1"/>
      <protection locked="0"/>
    </xf>
    <xf numFmtId="49" fontId="11" fillId="0" borderId="6" xfId="0" applyNumberFormat="1" applyFont="1" applyBorder="1" applyAlignment="1" applyProtection="1">
      <alignment horizontal="left" vertical="top" wrapText="1"/>
      <protection locked="0"/>
    </xf>
    <xf numFmtId="167" fontId="12" fillId="0" borderId="6" xfId="0" applyNumberFormat="1" applyFont="1" applyBorder="1" applyAlignment="1" applyProtection="1">
      <alignment horizontal="center" vertical="center"/>
      <protection locked="0"/>
    </xf>
    <xf numFmtId="167" fontId="12" fillId="0" borderId="45" xfId="0" applyNumberFormat="1" applyFont="1" applyBorder="1" applyAlignment="1" applyProtection="1">
      <alignment horizontal="center" vertical="center"/>
      <protection locked="0"/>
    </xf>
    <xf numFmtId="49" fontId="40" fillId="0" borderId="6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vertical="top"/>
      <protection/>
    </xf>
    <xf numFmtId="49" fontId="11" fillId="0" borderId="18" xfId="0" applyNumberFormat="1" applyFont="1" applyBorder="1" applyAlignment="1" applyProtection="1">
      <alignment vertical="top" wrapText="1"/>
      <protection locked="0"/>
    </xf>
    <xf numFmtId="167" fontId="11" fillId="0" borderId="6" xfId="0" applyNumberFormat="1" applyFont="1" applyFill="1" applyBorder="1" applyAlignment="1" applyProtection="1">
      <alignment horizontal="center" vertical="center" wrapText="1"/>
      <protection/>
    </xf>
    <xf numFmtId="167" fontId="16" fillId="0" borderId="9" xfId="0" applyNumberFormat="1" applyFont="1" applyBorder="1" applyAlignment="1" applyProtection="1">
      <alignment horizontal="center" vertical="center"/>
      <protection locked="0"/>
    </xf>
    <xf numFmtId="167" fontId="16" fillId="0" borderId="44" xfId="0" applyNumberFormat="1" applyFont="1" applyBorder="1" applyAlignment="1" applyProtection="1">
      <alignment horizontal="center" vertical="center"/>
      <protection locked="0"/>
    </xf>
    <xf numFmtId="0" fontId="0" fillId="0" borderId="5" xfId="0" applyNumberFormat="1" applyFont="1" applyFill="1" applyBorder="1" applyAlignment="1" applyProtection="1">
      <alignment horizontal="left" vertical="top"/>
      <protection/>
    </xf>
    <xf numFmtId="49" fontId="11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5" xfId="0" applyNumberFormat="1" applyFont="1" applyFill="1" applyBorder="1" applyAlignment="1" applyProtection="1">
      <alignment vertical="top" wrapText="1"/>
      <protection/>
    </xf>
    <xf numFmtId="49" fontId="11" fillId="0" borderId="3" xfId="0" applyNumberFormat="1" applyFont="1" applyBorder="1" applyAlignment="1" applyProtection="1">
      <alignment horizontal="left" vertical="top" wrapText="1"/>
      <protection locked="0"/>
    </xf>
    <xf numFmtId="49" fontId="11" fillId="0" borderId="4" xfId="0" applyNumberFormat="1" applyFont="1" applyBorder="1" applyAlignment="1" applyProtection="1">
      <alignment horizontal="left" vertical="top" wrapText="1"/>
      <protection locked="0"/>
    </xf>
    <xf numFmtId="167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42" fillId="0" borderId="7" xfId="0" applyFont="1" applyFill="1" applyBorder="1" applyAlignment="1" applyProtection="1">
      <alignment horizontal="center" vertical="center" wrapText="1"/>
      <protection locked="0"/>
    </xf>
    <xf numFmtId="0" fontId="42" fillId="0" borderId="25" xfId="0" applyFont="1" applyFill="1" applyBorder="1" applyAlignment="1" applyProtection="1">
      <alignment horizontal="center" vertical="center" wrapText="1"/>
      <protection locked="0"/>
    </xf>
    <xf numFmtId="49" fontId="13" fillId="0" borderId="16" xfId="0" applyNumberFormat="1" applyFont="1" applyBorder="1" applyAlignment="1" applyProtection="1">
      <alignment horizontal="center" vertical="center" wrapText="1"/>
      <protection locked="0"/>
    </xf>
    <xf numFmtId="0" fontId="0" fillId="0" borderId="9" xfId="0" applyNumberFormat="1" applyFont="1" applyFill="1" applyBorder="1" applyAlignment="1" applyProtection="1">
      <alignment vertical="top"/>
      <protection/>
    </xf>
    <xf numFmtId="49" fontId="11" fillId="0" borderId="10" xfId="0" applyNumberFormat="1" applyFont="1" applyBorder="1" applyAlignment="1" applyProtection="1">
      <alignment horizontal="left" vertical="center" wrapText="1"/>
      <protection locked="0"/>
    </xf>
    <xf numFmtId="0" fontId="0" fillId="0" borderId="5" xfId="0" applyNumberFormat="1" applyFont="1" applyFill="1" applyBorder="1" applyAlignment="1" applyProtection="1">
      <alignment vertical="top"/>
      <protection/>
    </xf>
    <xf numFmtId="49" fontId="11" fillId="0" borderId="3" xfId="0" applyNumberFormat="1" applyFont="1" applyBorder="1" applyAlignment="1" applyProtection="1">
      <alignment horizontal="left" vertical="center" wrapText="1"/>
      <protection locked="0"/>
    </xf>
    <xf numFmtId="0" fontId="0" fillId="0" borderId="4" xfId="0" applyNumberFormat="1" applyFont="1" applyFill="1" applyBorder="1" applyAlignment="1" applyProtection="1">
      <alignment vertical="top"/>
      <protection/>
    </xf>
    <xf numFmtId="49" fontId="11" fillId="0" borderId="3" xfId="0" applyNumberFormat="1" applyFont="1" applyBorder="1" applyAlignment="1" applyProtection="1">
      <alignment horizontal="center" vertical="center" wrapText="1"/>
      <protection locked="0"/>
    </xf>
    <xf numFmtId="49" fontId="11" fillId="0" borderId="4" xfId="0" applyNumberFormat="1" applyFont="1" applyBorder="1" applyAlignment="1" applyProtection="1">
      <alignment horizontal="center" vertical="center" wrapText="1"/>
      <protection locked="0"/>
    </xf>
    <xf numFmtId="49" fontId="11" fillId="0" borderId="3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NumberFormat="1" applyFont="1" applyFill="1" applyBorder="1" applyAlignment="1" applyProtection="1">
      <alignment horizontal="right" vertical="top"/>
      <protection/>
    </xf>
    <xf numFmtId="0" fontId="1" fillId="0" borderId="0" xfId="0" applyNumberFormat="1" applyFont="1" applyFill="1" applyBorder="1" applyAlignment="1" applyProtection="1">
      <alignment horizontal="center" vertical="top" wrapText="1"/>
      <protection/>
    </xf>
    <xf numFmtId="0" fontId="27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 wrapText="1"/>
      <protection/>
    </xf>
    <xf numFmtId="169" fontId="15" fillId="5" borderId="17" xfId="0" applyNumberFormat="1" applyFont="1" applyFill="1" applyBorder="1" applyAlignment="1" applyProtection="1">
      <alignment horizontal="center" vertical="center" wrapText="1"/>
      <protection/>
    </xf>
    <xf numFmtId="169" fontId="15" fillId="5" borderId="2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49" fontId="15" fillId="0" borderId="47" xfId="0" applyNumberFormat="1" applyFont="1" applyBorder="1" applyAlignment="1" applyProtection="1">
      <alignment horizontal="center" vertical="center" wrapText="1"/>
      <protection locked="0"/>
    </xf>
    <xf numFmtId="49" fontId="15" fillId="0" borderId="17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right" vertical="top" wrapText="1"/>
      <protection/>
    </xf>
    <xf numFmtId="0" fontId="41" fillId="0" borderId="0" xfId="0" applyNumberFormat="1" applyFont="1" applyFill="1" applyBorder="1" applyAlignment="1" applyProtection="1">
      <alignment horizontal="center" vertical="top"/>
      <protection/>
    </xf>
    <xf numFmtId="49" fontId="15" fillId="0" borderId="16" xfId="0" applyNumberFormat="1" applyFont="1" applyBorder="1" applyAlignment="1" applyProtection="1">
      <alignment horizontal="center" vertical="center" wrapText="1"/>
      <protection locked="0"/>
    </xf>
    <xf numFmtId="49" fontId="15" fillId="0" borderId="12" xfId="0" applyNumberFormat="1" applyFont="1" applyBorder="1" applyAlignment="1" applyProtection="1">
      <alignment horizontal="center" vertical="center" wrapText="1"/>
      <protection locked="0"/>
    </xf>
    <xf numFmtId="167" fontId="15" fillId="0" borderId="16" xfId="0" applyNumberFormat="1" applyFont="1" applyFill="1" applyBorder="1" applyAlignment="1" applyProtection="1">
      <alignment horizontal="center" vertical="center" wrapText="1"/>
      <protection/>
    </xf>
    <xf numFmtId="167" fontId="15" fillId="0" borderId="9" xfId="0" applyNumberFormat="1" applyFont="1" applyFill="1" applyBorder="1" applyAlignment="1" applyProtection="1">
      <alignment horizontal="center" vertical="center" wrapText="1"/>
      <protection/>
    </xf>
    <xf numFmtId="167" fontId="15" fillId="0" borderId="44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49" fontId="26" fillId="0" borderId="47" xfId="0" applyNumberFormat="1" applyFont="1" applyBorder="1" applyAlignment="1" applyProtection="1">
      <alignment horizontal="center" vertical="center" wrapText="1"/>
      <protection locked="0"/>
    </xf>
    <xf numFmtId="49" fontId="26" fillId="0" borderId="17" xfId="0" applyNumberFormat="1" applyFont="1" applyBorder="1" applyAlignment="1" applyProtection="1">
      <alignment horizontal="center" vertical="center" wrapText="1"/>
      <protection locked="0"/>
    </xf>
    <xf numFmtId="49" fontId="26" fillId="0" borderId="2" xfId="0" applyNumberFormat="1" applyFont="1" applyBorder="1" applyAlignment="1" applyProtection="1">
      <alignment horizontal="center" vertical="center" wrapText="1"/>
      <protection locked="0"/>
    </xf>
    <xf numFmtId="0" fontId="33" fillId="0" borderId="0" xfId="0" applyNumberFormat="1" applyFont="1" applyFill="1" applyBorder="1" applyAlignment="1" applyProtection="1">
      <alignment horizontal="center" vertical="top" wrapText="1"/>
      <protection/>
    </xf>
    <xf numFmtId="49" fontId="46" fillId="0" borderId="47" xfId="0" applyNumberFormat="1" applyFont="1" applyBorder="1" applyAlignment="1" applyProtection="1">
      <alignment horizontal="center" vertical="center" wrapText="1"/>
      <protection locked="0"/>
    </xf>
    <xf numFmtId="49" fontId="46" fillId="0" borderId="2" xfId="0" applyNumberFormat="1" applyFont="1" applyBorder="1" applyAlignment="1" applyProtection="1">
      <alignment horizontal="center" vertical="center" wrapText="1"/>
      <protection locked="0"/>
    </xf>
    <xf numFmtId="0" fontId="46" fillId="0" borderId="7" xfId="0" applyFont="1" applyFill="1" applyBorder="1" applyAlignment="1" applyProtection="1">
      <alignment horizontal="center" vertical="center" wrapText="1"/>
      <protection locked="0"/>
    </xf>
    <xf numFmtId="0" fontId="46" fillId="0" borderId="25" xfId="0" applyFont="1" applyFill="1" applyBorder="1" applyAlignment="1" applyProtection="1">
      <alignment horizontal="center" vertical="center" wrapText="1"/>
      <protection locked="0"/>
    </xf>
    <xf numFmtId="0" fontId="18" fillId="0" borderId="49" xfId="0" applyNumberFormat="1" applyFont="1" applyFill="1" applyBorder="1" applyAlignment="1" applyProtection="1">
      <alignment horizontal="center" vertical="top" wrapText="1"/>
      <protection/>
    </xf>
    <xf numFmtId="0" fontId="33" fillId="0" borderId="49" xfId="0" applyNumberFormat="1" applyFont="1" applyFill="1" applyBorder="1" applyAlignment="1" applyProtection="1">
      <alignment horizontal="center" vertical="top" wrapText="1"/>
      <protection/>
    </xf>
    <xf numFmtId="49" fontId="42" fillId="0" borderId="47" xfId="0" applyNumberFormat="1" applyFont="1" applyBorder="1" applyAlignment="1" applyProtection="1">
      <alignment horizontal="center" vertical="center" wrapText="1"/>
      <protection locked="0"/>
    </xf>
    <xf numFmtId="49" fontId="42" fillId="0" borderId="2" xfId="0" applyNumberFormat="1" applyFont="1" applyBorder="1" applyAlignment="1" applyProtection="1">
      <alignment horizontal="center" vertical="center" wrapText="1"/>
      <protection locked="0"/>
    </xf>
    <xf numFmtId="49" fontId="47" fillId="0" borderId="0" xfId="0" applyNumberFormat="1" applyFont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/>
      <protection locked="0"/>
    </xf>
    <xf numFmtId="49" fontId="14" fillId="0" borderId="0" xfId="0" applyNumberFormat="1" applyFont="1" applyBorder="1" applyAlignment="1" applyProtection="1">
      <alignment horizontal="center"/>
      <protection locked="0"/>
    </xf>
    <xf numFmtId="49" fontId="16" fillId="0" borderId="0" xfId="0" applyNumberFormat="1" applyFont="1" applyAlignment="1" applyProtection="1">
      <alignment horizontal="center"/>
      <protection locked="0"/>
    </xf>
    <xf numFmtId="49" fontId="14" fillId="0" borderId="0" xfId="0" applyNumberFormat="1" applyFont="1" applyAlignment="1" applyProtection="1">
      <alignment horizontal="center"/>
      <protection locked="0"/>
    </xf>
    <xf numFmtId="49" fontId="11" fillId="0" borderId="10" xfId="0" applyNumberFormat="1" applyFont="1" applyBorder="1" applyAlignment="1" applyProtection="1">
      <alignment horizontal="left" vertical="top" wrapText="1"/>
      <protection locked="0"/>
    </xf>
    <xf numFmtId="167" fontId="15" fillId="5" borderId="9" xfId="0" applyNumberFormat="1" applyFont="1" applyFill="1" applyBorder="1" applyAlignment="1" applyProtection="1">
      <alignment horizontal="center" vertical="center" wrapText="1"/>
      <protection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4"/>
  <sheetViews>
    <sheetView workbookViewId="0" topLeftCell="A1">
      <selection activeCell="E16" sqref="E16"/>
    </sheetView>
  </sheetViews>
  <sheetFormatPr defaultColWidth="9.140625" defaultRowHeight="12.75"/>
  <cols>
    <col min="1" max="1" width="8.7109375" style="0" customWidth="1"/>
    <col min="2" max="2" width="24.8515625" style="0" bestFit="1" customWidth="1"/>
    <col min="3" max="3" width="40.8515625" style="0" customWidth="1"/>
    <col min="4" max="4" width="0.13671875" style="0" customWidth="1"/>
    <col min="5" max="5" width="14.57421875" style="0" customWidth="1"/>
    <col min="6" max="6" width="0.13671875" style="0" customWidth="1"/>
    <col min="7" max="7" width="15.8515625" style="0" hidden="1" customWidth="1"/>
    <col min="8" max="8" width="16.140625" style="0" hidden="1" customWidth="1"/>
    <col min="9" max="9" width="14.7109375" style="0" hidden="1" customWidth="1"/>
    <col min="10" max="10" width="20.28125" style="0" customWidth="1"/>
  </cols>
  <sheetData>
    <row r="1" spans="3:5" ht="12.75">
      <c r="C1" s="401" t="s">
        <v>53</v>
      </c>
      <c r="D1" s="401"/>
      <c r="E1" s="401"/>
    </row>
    <row r="2" spans="3:5" ht="12.75">
      <c r="C2" s="401" t="s">
        <v>370</v>
      </c>
      <c r="D2" s="401"/>
      <c r="E2" s="401"/>
    </row>
    <row r="3" spans="3:5" ht="12.75">
      <c r="C3" s="401" t="s">
        <v>444</v>
      </c>
      <c r="D3" s="401"/>
      <c r="E3" s="401"/>
    </row>
    <row r="4" spans="3:8" ht="15">
      <c r="C4" s="323" t="s">
        <v>369</v>
      </c>
      <c r="D4" s="20"/>
      <c r="E4" s="20"/>
      <c r="F4" s="30"/>
      <c r="G4" s="30"/>
      <c r="H4" s="30"/>
    </row>
    <row r="5" spans="1:8" ht="19.5">
      <c r="A5" s="403" t="s">
        <v>258</v>
      </c>
      <c r="B5" s="403"/>
      <c r="C5" s="403"/>
      <c r="D5" s="403"/>
      <c r="E5" s="403"/>
      <c r="F5" s="151"/>
      <c r="G5" s="151"/>
      <c r="H5" s="151"/>
    </row>
    <row r="6" spans="1:8" ht="19.5">
      <c r="A6" s="403" t="s">
        <v>350</v>
      </c>
      <c r="B6" s="403"/>
      <c r="C6" s="403"/>
      <c r="D6" s="403"/>
      <c r="E6" s="403"/>
      <c r="F6" s="151"/>
      <c r="G6" s="151"/>
      <c r="H6" s="151"/>
    </row>
    <row r="7" spans="1:8" ht="39" customHeight="1">
      <c r="A7" s="341"/>
      <c r="B7" s="404" t="s">
        <v>573</v>
      </c>
      <c r="C7" s="404"/>
      <c r="D7" s="341"/>
      <c r="E7" s="341"/>
      <c r="F7" s="151"/>
      <c r="G7" s="151"/>
      <c r="H7" s="151"/>
    </row>
    <row r="8" spans="5:8" ht="15.75" thickBot="1">
      <c r="E8" s="21" t="s">
        <v>30</v>
      </c>
      <c r="F8" s="20"/>
      <c r="H8" s="21"/>
    </row>
    <row r="9" spans="1:9" ht="84.75" thickBot="1">
      <c r="A9" s="233" t="s">
        <v>32</v>
      </c>
      <c r="B9" s="62" t="s">
        <v>33</v>
      </c>
      <c r="C9" s="61" t="s">
        <v>31</v>
      </c>
      <c r="D9" s="50"/>
      <c r="E9" s="62" t="s">
        <v>34</v>
      </c>
      <c r="F9" s="62" t="s">
        <v>35</v>
      </c>
      <c r="G9" s="62" t="s">
        <v>36</v>
      </c>
      <c r="H9" s="62" t="s">
        <v>37</v>
      </c>
      <c r="I9" s="63" t="s">
        <v>38</v>
      </c>
    </row>
    <row r="10" spans="1:9" ht="29.25" thickBot="1">
      <c r="A10" s="234" t="s">
        <v>39</v>
      </c>
      <c r="B10" s="74" t="s">
        <v>40</v>
      </c>
      <c r="C10" s="73" t="s">
        <v>145</v>
      </c>
      <c r="D10" s="90"/>
      <c r="E10" s="159">
        <f>E11+E16+E19+E22+E34+E53+E26+E30+E31</f>
        <v>48014.1</v>
      </c>
      <c r="F10" s="159" t="e">
        <f>F11+F16+F19+F22+F34+F53+F26+F30+F31</f>
        <v>#REF!</v>
      </c>
      <c r="G10" s="159" t="e">
        <f>G11+G16+G19+G22+G34+G53+G26+G30+G31</f>
        <v>#REF!</v>
      </c>
      <c r="H10" s="159" t="e">
        <f>H11+H16+H19+H22+H34+H53+H26+H30+H31</f>
        <v>#REF!</v>
      </c>
      <c r="I10" s="159" t="e">
        <f>I11+I16+I19+I22+I34+I53+I26+I30+I31</f>
        <v>#REF!</v>
      </c>
    </row>
    <row r="11" spans="1:9" ht="13.5" thickBot="1">
      <c r="A11" s="152" t="s">
        <v>39</v>
      </c>
      <c r="B11" s="58" t="s">
        <v>42</v>
      </c>
      <c r="C11" s="52" t="s">
        <v>41</v>
      </c>
      <c r="D11" s="54"/>
      <c r="E11" s="160">
        <f>E12+E15</f>
        <v>28446.9</v>
      </c>
      <c r="F11" s="160">
        <f>F12+F15</f>
        <v>6085</v>
      </c>
      <c r="G11" s="160">
        <f>G12+G15</f>
        <v>11928</v>
      </c>
      <c r="H11" s="160">
        <f>H12+H15</f>
        <v>9779</v>
      </c>
      <c r="I11" s="161">
        <f>I12+I15</f>
        <v>7761</v>
      </c>
    </row>
    <row r="12" spans="1:9" ht="22.5">
      <c r="A12" s="107" t="s">
        <v>39</v>
      </c>
      <c r="B12" s="60" t="s">
        <v>146</v>
      </c>
      <c r="C12" s="59" t="s">
        <v>147</v>
      </c>
      <c r="E12" s="162">
        <f>E13+E14</f>
        <v>21046.8</v>
      </c>
      <c r="F12" s="162">
        <f>F13+F14</f>
        <v>3967</v>
      </c>
      <c r="G12" s="162">
        <f>G13+G14</f>
        <v>9562</v>
      </c>
      <c r="H12" s="162">
        <f>H13+H14</f>
        <v>7745</v>
      </c>
      <c r="I12" s="163">
        <f>I13+I14</f>
        <v>5487</v>
      </c>
    </row>
    <row r="13" spans="1:9" ht="26.25" customHeight="1">
      <c r="A13" s="111" t="s">
        <v>43</v>
      </c>
      <c r="B13" s="22" t="s">
        <v>44</v>
      </c>
      <c r="C13" s="51" t="s">
        <v>148</v>
      </c>
      <c r="E13" s="164">
        <v>18038.6</v>
      </c>
      <c r="F13" s="164">
        <v>3270</v>
      </c>
      <c r="G13" s="164">
        <v>6418</v>
      </c>
      <c r="H13" s="164">
        <v>5376</v>
      </c>
      <c r="I13" s="165">
        <v>4456</v>
      </c>
    </row>
    <row r="14" spans="1:9" ht="31.5">
      <c r="A14" s="111" t="s">
        <v>43</v>
      </c>
      <c r="B14" s="22" t="s">
        <v>45</v>
      </c>
      <c r="C14" s="51" t="s">
        <v>149</v>
      </c>
      <c r="E14" s="164">
        <v>3008.2</v>
      </c>
      <c r="F14" s="164">
        <v>697</v>
      </c>
      <c r="G14" s="164">
        <v>3144</v>
      </c>
      <c r="H14" s="164">
        <v>2369</v>
      </c>
      <c r="I14" s="165">
        <v>1031</v>
      </c>
    </row>
    <row r="15" spans="1:9" ht="23.25" thickBot="1">
      <c r="A15" s="235" t="s">
        <v>43</v>
      </c>
      <c r="B15" s="57" t="s">
        <v>81</v>
      </c>
      <c r="C15" s="56" t="s">
        <v>261</v>
      </c>
      <c r="E15" s="166">
        <v>7400.1</v>
      </c>
      <c r="F15" s="166">
        <v>2118</v>
      </c>
      <c r="G15" s="166">
        <v>2366</v>
      </c>
      <c r="H15" s="166">
        <v>2034</v>
      </c>
      <c r="I15" s="167">
        <v>2274</v>
      </c>
    </row>
    <row r="16" spans="1:9" ht="13.5" thickBot="1">
      <c r="A16" s="236" t="s">
        <v>39</v>
      </c>
      <c r="B16" s="83" t="s">
        <v>47</v>
      </c>
      <c r="C16" s="81" t="s">
        <v>46</v>
      </c>
      <c r="D16" s="54"/>
      <c r="E16" s="160">
        <f>E18</f>
        <v>14246.3</v>
      </c>
      <c r="F16" s="160">
        <f>F18</f>
        <v>335</v>
      </c>
      <c r="G16" s="160">
        <f>G18</f>
        <v>256</v>
      </c>
      <c r="H16" s="160">
        <f>H18</f>
        <v>4834</v>
      </c>
      <c r="I16" s="161">
        <f>I18</f>
        <v>544</v>
      </c>
    </row>
    <row r="17" spans="1:9" ht="12.75">
      <c r="A17" s="237" t="s">
        <v>39</v>
      </c>
      <c r="B17" s="82" t="s">
        <v>150</v>
      </c>
      <c r="C17" s="79" t="s">
        <v>48</v>
      </c>
      <c r="D17" s="65"/>
      <c r="E17" s="168">
        <f>E18</f>
        <v>14246.3</v>
      </c>
      <c r="F17" s="168">
        <v>335</v>
      </c>
      <c r="G17" s="168">
        <v>256</v>
      </c>
      <c r="H17" s="168">
        <f>H18</f>
        <v>4834</v>
      </c>
      <c r="I17" s="169">
        <v>544</v>
      </c>
    </row>
    <row r="18" spans="1:9" ht="68.25" thickBot="1">
      <c r="A18" s="238" t="s">
        <v>43</v>
      </c>
      <c r="B18" s="80" t="s">
        <v>151</v>
      </c>
      <c r="C18" s="78" t="s">
        <v>155</v>
      </c>
      <c r="D18" s="75"/>
      <c r="E18" s="170">
        <v>14246.3</v>
      </c>
      <c r="F18" s="170">
        <v>335</v>
      </c>
      <c r="G18" s="170">
        <v>256</v>
      </c>
      <c r="H18" s="170">
        <v>4834</v>
      </c>
      <c r="I18" s="171">
        <v>544</v>
      </c>
    </row>
    <row r="19" spans="1:9" ht="39" thickBot="1">
      <c r="A19" s="239" t="s">
        <v>39</v>
      </c>
      <c r="B19" s="76" t="s">
        <v>86</v>
      </c>
      <c r="C19" s="77" t="s">
        <v>85</v>
      </c>
      <c r="D19" s="94"/>
      <c r="E19" s="172">
        <f>E20</f>
        <v>0</v>
      </c>
      <c r="F19" s="172">
        <f>F21</f>
        <v>48</v>
      </c>
      <c r="G19" s="172">
        <f>G21</f>
        <v>48</v>
      </c>
      <c r="H19" s="172">
        <f>H21</f>
        <v>48</v>
      </c>
      <c r="I19" s="173">
        <f>I21</f>
        <v>40</v>
      </c>
    </row>
    <row r="20" spans="1:9" ht="12.75">
      <c r="A20" s="237" t="s">
        <v>39</v>
      </c>
      <c r="B20" s="87" t="s">
        <v>153</v>
      </c>
      <c r="C20" s="86" t="s">
        <v>152</v>
      </c>
      <c r="D20" s="65"/>
      <c r="E20" s="168">
        <f>E21</f>
        <v>0</v>
      </c>
      <c r="F20" s="168">
        <f>F21</f>
        <v>48</v>
      </c>
      <c r="G20" s="168">
        <f>G21</f>
        <v>48</v>
      </c>
      <c r="H20" s="168">
        <f>H21</f>
        <v>48</v>
      </c>
      <c r="I20" s="169">
        <f>I21</f>
        <v>40</v>
      </c>
    </row>
    <row r="21" spans="1:15" ht="21.75" thickBot="1">
      <c r="A21" s="240" t="s">
        <v>43</v>
      </c>
      <c r="B21" s="88" t="s">
        <v>82</v>
      </c>
      <c r="C21" s="85" t="s">
        <v>154</v>
      </c>
      <c r="D21" s="84"/>
      <c r="E21" s="174">
        <v>0</v>
      </c>
      <c r="F21" s="175">
        <v>48</v>
      </c>
      <c r="G21" s="175">
        <v>48</v>
      </c>
      <c r="H21" s="175">
        <v>48</v>
      </c>
      <c r="I21" s="176">
        <v>40</v>
      </c>
      <c r="L21" s="402"/>
      <c r="M21" s="402"/>
      <c r="N21" s="402"/>
      <c r="O21" s="402"/>
    </row>
    <row r="22" spans="1:9" ht="39" thickBot="1">
      <c r="A22" s="152" t="s">
        <v>39</v>
      </c>
      <c r="B22" s="76" t="s">
        <v>49</v>
      </c>
      <c r="C22" s="96" t="s">
        <v>87</v>
      </c>
      <c r="D22" s="97"/>
      <c r="E22" s="160">
        <f>E23</f>
        <v>1</v>
      </c>
      <c r="F22" s="160">
        <f>F25</f>
        <v>2</v>
      </c>
      <c r="G22" s="160">
        <f>G25</f>
        <v>2</v>
      </c>
      <c r="H22" s="160">
        <f>H25</f>
        <v>2</v>
      </c>
      <c r="I22" s="161">
        <f>I25</f>
        <v>2</v>
      </c>
    </row>
    <row r="23" spans="1:9" ht="22.5">
      <c r="A23" s="107" t="s">
        <v>39</v>
      </c>
      <c r="B23" s="60" t="s">
        <v>204</v>
      </c>
      <c r="C23" s="157" t="s">
        <v>262</v>
      </c>
      <c r="D23" s="103"/>
      <c r="E23" s="162">
        <f>E24</f>
        <v>1</v>
      </c>
      <c r="F23" s="177">
        <v>2</v>
      </c>
      <c r="G23" s="177">
        <v>2</v>
      </c>
      <c r="H23" s="177">
        <v>2</v>
      </c>
      <c r="I23" s="177">
        <v>2</v>
      </c>
    </row>
    <row r="24" spans="1:9" ht="42">
      <c r="A24" s="217" t="s">
        <v>39</v>
      </c>
      <c r="B24" s="22" t="s">
        <v>205</v>
      </c>
      <c r="C24" s="225" t="s">
        <v>206</v>
      </c>
      <c r="D24" s="64"/>
      <c r="E24" s="226">
        <f>E25</f>
        <v>1</v>
      </c>
      <c r="F24" s="177">
        <v>2</v>
      </c>
      <c r="G24" s="177">
        <v>2</v>
      </c>
      <c r="H24" s="177">
        <v>2</v>
      </c>
      <c r="I24" s="177">
        <v>2</v>
      </c>
    </row>
    <row r="25" spans="1:9" ht="74.25" thickBot="1">
      <c r="A25" s="241" t="s">
        <v>80</v>
      </c>
      <c r="B25" s="153" t="s">
        <v>84</v>
      </c>
      <c r="C25" s="154" t="s">
        <v>301</v>
      </c>
      <c r="D25" s="198"/>
      <c r="E25" s="177">
        <v>1</v>
      </c>
      <c r="F25" s="177">
        <v>2</v>
      </c>
      <c r="G25" s="177">
        <v>2</v>
      </c>
      <c r="H25" s="177">
        <v>2</v>
      </c>
      <c r="I25" s="178">
        <v>2</v>
      </c>
    </row>
    <row r="26" spans="1:9" ht="26.25" thickBot="1">
      <c r="A26" s="152" t="s">
        <v>39</v>
      </c>
      <c r="B26" s="76" t="s">
        <v>207</v>
      </c>
      <c r="C26" s="96" t="s">
        <v>208</v>
      </c>
      <c r="D26" s="97"/>
      <c r="E26" s="160">
        <f aca="true" t="shared" si="0" ref="E26:F28">E27</f>
        <v>2739</v>
      </c>
      <c r="F26" s="160">
        <f t="shared" si="0"/>
        <v>5</v>
      </c>
      <c r="G26" s="160">
        <f aca="true" t="shared" si="1" ref="G26:I28">G27</f>
        <v>1507</v>
      </c>
      <c r="H26" s="160">
        <f t="shared" si="1"/>
        <v>13</v>
      </c>
      <c r="I26" s="160">
        <f t="shared" si="1"/>
        <v>5</v>
      </c>
    </row>
    <row r="27" spans="1:9" ht="22.5">
      <c r="A27" s="107" t="s">
        <v>39</v>
      </c>
      <c r="B27" s="60" t="s">
        <v>209</v>
      </c>
      <c r="C27" s="157" t="s">
        <v>210</v>
      </c>
      <c r="D27" s="103"/>
      <c r="E27" s="223">
        <f t="shared" si="0"/>
        <v>2739</v>
      </c>
      <c r="F27" s="162">
        <f t="shared" si="0"/>
        <v>5</v>
      </c>
      <c r="G27" s="162">
        <f t="shared" si="1"/>
        <v>1507</v>
      </c>
      <c r="H27" s="162">
        <f t="shared" si="1"/>
        <v>13</v>
      </c>
      <c r="I27" s="162">
        <f t="shared" si="1"/>
        <v>5</v>
      </c>
    </row>
    <row r="28" spans="1:9" ht="73.5">
      <c r="A28" s="109" t="s">
        <v>39</v>
      </c>
      <c r="B28" s="227" t="s">
        <v>211</v>
      </c>
      <c r="C28" s="99" t="s">
        <v>263</v>
      </c>
      <c r="D28" s="228"/>
      <c r="E28" s="223">
        <f t="shared" si="0"/>
        <v>2739</v>
      </c>
      <c r="F28" s="223">
        <f t="shared" si="0"/>
        <v>5</v>
      </c>
      <c r="G28" s="223">
        <f t="shared" si="1"/>
        <v>1507</v>
      </c>
      <c r="H28" s="223">
        <f t="shared" si="1"/>
        <v>13</v>
      </c>
      <c r="I28" s="223">
        <f t="shared" si="1"/>
        <v>5</v>
      </c>
    </row>
    <row r="29" spans="1:9" ht="74.25" thickBot="1">
      <c r="A29" s="109" t="s">
        <v>212</v>
      </c>
      <c r="B29" s="227" t="s">
        <v>213</v>
      </c>
      <c r="C29" s="99" t="s">
        <v>214</v>
      </c>
      <c r="D29" s="228"/>
      <c r="E29" s="223">
        <v>2739</v>
      </c>
      <c r="F29" s="223">
        <v>5</v>
      </c>
      <c r="G29" s="223">
        <v>1507</v>
      </c>
      <c r="H29" s="223">
        <v>13</v>
      </c>
      <c r="I29" s="224">
        <v>5</v>
      </c>
    </row>
    <row r="30" spans="1:9" ht="26.25" thickBot="1">
      <c r="A30" s="156" t="s">
        <v>39</v>
      </c>
      <c r="B30" s="83" t="s">
        <v>215</v>
      </c>
      <c r="C30" s="155" t="s">
        <v>216</v>
      </c>
      <c r="D30" s="97"/>
      <c r="E30" s="160">
        <f>F30+G30+H30+I30</f>
        <v>0</v>
      </c>
      <c r="F30" s="160">
        <f>F31</f>
        <v>0</v>
      </c>
      <c r="G30" s="160">
        <f>G31</f>
        <v>0</v>
      </c>
      <c r="H30" s="160">
        <f>H31</f>
        <v>0</v>
      </c>
      <c r="I30" s="161">
        <f>I31</f>
        <v>0</v>
      </c>
    </row>
    <row r="31" spans="1:9" ht="13.5" thickBot="1">
      <c r="A31" s="156" t="s">
        <v>39</v>
      </c>
      <c r="B31" s="83" t="s">
        <v>186</v>
      </c>
      <c r="C31" s="155" t="s">
        <v>187</v>
      </c>
      <c r="D31" s="97"/>
      <c r="E31" s="160">
        <f>F31+G31+H31+I31</f>
        <v>0</v>
      </c>
      <c r="F31" s="160">
        <f aca="true" t="shared" si="2" ref="F31:I32">F32</f>
        <v>0</v>
      </c>
      <c r="G31" s="160">
        <f t="shared" si="2"/>
        <v>0</v>
      </c>
      <c r="H31" s="160">
        <f t="shared" si="2"/>
        <v>0</v>
      </c>
      <c r="I31" s="161">
        <f t="shared" si="2"/>
        <v>0</v>
      </c>
    </row>
    <row r="32" spans="1:9" ht="33.75">
      <c r="A32" s="107" t="s">
        <v>39</v>
      </c>
      <c r="B32" s="60" t="s">
        <v>188</v>
      </c>
      <c r="C32" s="157" t="s">
        <v>189</v>
      </c>
      <c r="D32" s="103"/>
      <c r="E32" s="162">
        <f>E33</f>
        <v>0</v>
      </c>
      <c r="F32" s="162">
        <f t="shared" si="2"/>
        <v>0</v>
      </c>
      <c r="G32" s="162">
        <f t="shared" si="2"/>
        <v>0</v>
      </c>
      <c r="H32" s="162">
        <f t="shared" si="2"/>
        <v>0</v>
      </c>
      <c r="I32" s="163">
        <f t="shared" si="2"/>
        <v>0</v>
      </c>
    </row>
    <row r="33" spans="1:9" ht="42.75" thickBot="1">
      <c r="A33" s="242" t="s">
        <v>80</v>
      </c>
      <c r="B33" s="153" t="s">
        <v>190</v>
      </c>
      <c r="C33" s="154" t="s">
        <v>191</v>
      </c>
      <c r="D33" s="158"/>
      <c r="E33" s="174">
        <f>F33+G33+H33+I33</f>
        <v>0</v>
      </c>
      <c r="F33" s="174">
        <v>0</v>
      </c>
      <c r="G33" s="174">
        <v>0</v>
      </c>
      <c r="H33" s="174">
        <v>0</v>
      </c>
      <c r="I33" s="243">
        <v>0</v>
      </c>
    </row>
    <row r="34" spans="1:9" ht="26.25" thickBot="1">
      <c r="A34" s="152" t="s">
        <v>39</v>
      </c>
      <c r="B34" s="53" t="s">
        <v>51</v>
      </c>
      <c r="C34" s="96" t="s">
        <v>50</v>
      </c>
      <c r="D34" s="54"/>
      <c r="E34" s="160">
        <f>E35+E46</f>
        <v>2564.1</v>
      </c>
      <c r="F34" s="160">
        <f>F35+F47</f>
        <v>290</v>
      </c>
      <c r="G34" s="160">
        <f>G35+G47</f>
        <v>435</v>
      </c>
      <c r="H34" s="160">
        <f>H35+H47</f>
        <v>1214</v>
      </c>
      <c r="I34" s="161">
        <f>I35+I47</f>
        <v>335</v>
      </c>
    </row>
    <row r="35" spans="1:9" ht="56.25">
      <c r="A35" s="265" t="s">
        <v>43</v>
      </c>
      <c r="B35" s="266" t="s">
        <v>52</v>
      </c>
      <c r="C35" s="267" t="s">
        <v>273</v>
      </c>
      <c r="D35" s="268"/>
      <c r="E35" s="269">
        <v>698.1</v>
      </c>
      <c r="F35" s="269">
        <v>125</v>
      </c>
      <c r="G35" s="269">
        <v>226</v>
      </c>
      <c r="H35" s="269">
        <v>114</v>
      </c>
      <c r="I35" s="270">
        <v>208</v>
      </c>
    </row>
    <row r="36" spans="1:9" ht="33.75">
      <c r="A36" s="107" t="s">
        <v>39</v>
      </c>
      <c r="B36" s="219" t="s">
        <v>201</v>
      </c>
      <c r="C36" s="220" t="s">
        <v>200</v>
      </c>
      <c r="D36" s="195"/>
      <c r="E36" s="162">
        <f>F36+G36+H36+I36</f>
        <v>0</v>
      </c>
      <c r="F36" s="162">
        <v>0</v>
      </c>
      <c r="G36" s="162">
        <v>0</v>
      </c>
      <c r="H36" s="162">
        <v>0</v>
      </c>
      <c r="I36" s="163">
        <v>0</v>
      </c>
    </row>
    <row r="37" spans="1:9" ht="47.25" customHeight="1">
      <c r="A37" s="109" t="s">
        <v>80</v>
      </c>
      <c r="B37" s="98" t="s">
        <v>203</v>
      </c>
      <c r="C37" s="99" t="s">
        <v>379</v>
      </c>
      <c r="D37" s="218"/>
      <c r="E37" s="223">
        <f>F37+G37+H37+I37</f>
        <v>0</v>
      </c>
      <c r="F37" s="223">
        <v>0</v>
      </c>
      <c r="G37" s="223">
        <v>0</v>
      </c>
      <c r="H37" s="223">
        <v>0</v>
      </c>
      <c r="I37" s="224">
        <v>0</v>
      </c>
    </row>
    <row r="38" spans="1:9" ht="45">
      <c r="A38" s="107" t="s">
        <v>39</v>
      </c>
      <c r="B38" s="219" t="s">
        <v>242</v>
      </c>
      <c r="C38" s="220" t="s">
        <v>243</v>
      </c>
      <c r="D38" s="195"/>
      <c r="E38" s="264">
        <v>0</v>
      </c>
      <c r="F38" s="264">
        <v>0</v>
      </c>
      <c r="G38" s="264">
        <v>0</v>
      </c>
      <c r="H38" s="264">
        <v>0</v>
      </c>
      <c r="I38" s="271">
        <v>0</v>
      </c>
    </row>
    <row r="39" spans="1:9" ht="63">
      <c r="A39" s="109" t="s">
        <v>80</v>
      </c>
      <c r="B39" s="98" t="s">
        <v>244</v>
      </c>
      <c r="C39" s="99" t="s">
        <v>246</v>
      </c>
      <c r="D39" s="218"/>
      <c r="E39" s="164">
        <v>0</v>
      </c>
      <c r="F39" s="164">
        <v>0</v>
      </c>
      <c r="G39" s="164">
        <v>0</v>
      </c>
      <c r="H39" s="164">
        <v>0</v>
      </c>
      <c r="I39" s="165">
        <v>0</v>
      </c>
    </row>
    <row r="40" spans="1:9" ht="22.5">
      <c r="A40" s="107" t="s">
        <v>39</v>
      </c>
      <c r="B40" s="219" t="s">
        <v>247</v>
      </c>
      <c r="C40" s="220" t="s">
        <v>248</v>
      </c>
      <c r="D40" s="195"/>
      <c r="E40" s="264">
        <v>0</v>
      </c>
      <c r="F40" s="264">
        <v>0</v>
      </c>
      <c r="G40" s="264">
        <v>0</v>
      </c>
      <c r="H40" s="264">
        <v>0</v>
      </c>
      <c r="I40" s="271">
        <v>0</v>
      </c>
    </row>
    <row r="41" spans="1:9" ht="63">
      <c r="A41" s="109" t="s">
        <v>80</v>
      </c>
      <c r="B41" s="98" t="s">
        <v>249</v>
      </c>
      <c r="C41" s="99" t="s">
        <v>380</v>
      </c>
      <c r="D41" s="218"/>
      <c r="E41" s="164">
        <v>0</v>
      </c>
      <c r="F41" s="164">
        <v>0</v>
      </c>
      <c r="G41" s="164">
        <v>0</v>
      </c>
      <c r="H41" s="164">
        <v>0</v>
      </c>
      <c r="I41" s="165">
        <v>0</v>
      </c>
    </row>
    <row r="42" spans="1:9" ht="33.75">
      <c r="A42" s="107" t="s">
        <v>39</v>
      </c>
      <c r="B42" s="219" t="s">
        <v>250</v>
      </c>
      <c r="C42" s="220" t="s">
        <v>251</v>
      </c>
      <c r="D42" s="218"/>
      <c r="E42" s="264">
        <v>0</v>
      </c>
      <c r="F42" s="264">
        <v>0</v>
      </c>
      <c r="G42" s="264">
        <v>0</v>
      </c>
      <c r="H42" s="264">
        <v>0</v>
      </c>
      <c r="I42" s="271">
        <v>0</v>
      </c>
    </row>
    <row r="43" spans="1:9" ht="63">
      <c r="A43" s="109" t="s">
        <v>80</v>
      </c>
      <c r="B43" s="98" t="s">
        <v>252</v>
      </c>
      <c r="C43" s="99" t="s">
        <v>253</v>
      </c>
      <c r="D43" s="218"/>
      <c r="E43" s="164">
        <v>0</v>
      </c>
      <c r="F43" s="164">
        <v>0</v>
      </c>
      <c r="G43" s="164">
        <v>0</v>
      </c>
      <c r="H43" s="164">
        <v>0</v>
      </c>
      <c r="I43" s="165">
        <v>0</v>
      </c>
    </row>
    <row r="44" spans="1:9" ht="45">
      <c r="A44" s="107" t="s">
        <v>39</v>
      </c>
      <c r="B44" s="219" t="s">
        <v>254</v>
      </c>
      <c r="C44" s="220" t="s">
        <v>255</v>
      </c>
      <c r="D44" s="218"/>
      <c r="E44" s="264">
        <v>0</v>
      </c>
      <c r="F44" s="264">
        <v>0</v>
      </c>
      <c r="G44" s="264">
        <v>0</v>
      </c>
      <c r="H44" s="264">
        <v>0</v>
      </c>
      <c r="I44" s="271">
        <v>0</v>
      </c>
    </row>
    <row r="45" spans="1:9" ht="73.5">
      <c r="A45" s="109" t="s">
        <v>80</v>
      </c>
      <c r="B45" s="98" t="s">
        <v>256</v>
      </c>
      <c r="C45" s="99" t="s">
        <v>257</v>
      </c>
      <c r="D45" s="218"/>
      <c r="E45" s="164">
        <v>0</v>
      </c>
      <c r="F45" s="164">
        <v>0</v>
      </c>
      <c r="G45" s="164">
        <v>0</v>
      </c>
      <c r="H45" s="164">
        <v>0</v>
      </c>
      <c r="I45" s="165">
        <v>0</v>
      </c>
    </row>
    <row r="46" spans="1:9" ht="22.5">
      <c r="A46" s="107" t="s">
        <v>39</v>
      </c>
      <c r="B46" s="219" t="s">
        <v>217</v>
      </c>
      <c r="C46" s="220" t="s">
        <v>218</v>
      </c>
      <c r="D46" s="195"/>
      <c r="E46" s="166">
        <f>E47</f>
        <v>1866</v>
      </c>
      <c r="F46" s="166">
        <v>165</v>
      </c>
      <c r="G46" s="166">
        <v>209</v>
      </c>
      <c r="H46" s="166">
        <v>1100</v>
      </c>
      <c r="I46" s="167">
        <v>127</v>
      </c>
    </row>
    <row r="47" spans="1:9" ht="67.5">
      <c r="A47" s="235" t="s">
        <v>39</v>
      </c>
      <c r="B47" s="221" t="s">
        <v>83</v>
      </c>
      <c r="C47" s="222" t="s">
        <v>245</v>
      </c>
      <c r="D47" s="195"/>
      <c r="E47" s="166">
        <f>E48+E52</f>
        <v>1866</v>
      </c>
      <c r="F47" s="166">
        <f>F48+F52</f>
        <v>165</v>
      </c>
      <c r="G47" s="166">
        <f>G48+G52</f>
        <v>209</v>
      </c>
      <c r="H47" s="166">
        <f>H48+H52</f>
        <v>1100</v>
      </c>
      <c r="I47" s="167">
        <f>I48+I52</f>
        <v>127</v>
      </c>
    </row>
    <row r="48" spans="1:9" ht="78.75">
      <c r="A48" s="244" t="s">
        <v>39</v>
      </c>
      <c r="B48" s="229" t="s">
        <v>219</v>
      </c>
      <c r="C48" s="230" t="s">
        <v>220</v>
      </c>
      <c r="D48" s="1"/>
      <c r="E48" s="231">
        <f>E49+E50+E51</f>
        <v>1864.5</v>
      </c>
      <c r="F48" s="231">
        <f>F49+F50+F51</f>
        <v>162.5</v>
      </c>
      <c r="G48" s="231">
        <f>G49+G50+G51</f>
        <v>206.5</v>
      </c>
      <c r="H48" s="231">
        <f>H49+H50+H51</f>
        <v>1097.5</v>
      </c>
      <c r="I48" s="232">
        <f>I49+I50+I51</f>
        <v>124.5</v>
      </c>
    </row>
    <row r="49" spans="1:9" ht="56.25">
      <c r="A49" s="235" t="s">
        <v>221</v>
      </c>
      <c r="B49" s="221" t="s">
        <v>219</v>
      </c>
      <c r="C49" s="222" t="s">
        <v>220</v>
      </c>
      <c r="D49" s="195"/>
      <c r="E49" s="166">
        <v>1445.6</v>
      </c>
      <c r="F49" s="166">
        <v>147.5</v>
      </c>
      <c r="G49" s="166">
        <v>186.5</v>
      </c>
      <c r="H49" s="166">
        <v>1028.5</v>
      </c>
      <c r="I49" s="167">
        <v>108.5</v>
      </c>
    </row>
    <row r="50" spans="1:9" ht="56.25">
      <c r="A50" s="235" t="s">
        <v>222</v>
      </c>
      <c r="B50" s="221" t="s">
        <v>219</v>
      </c>
      <c r="C50" s="222" t="s">
        <v>220</v>
      </c>
      <c r="D50" s="195"/>
      <c r="E50" s="166">
        <v>86</v>
      </c>
      <c r="F50" s="166">
        <v>3</v>
      </c>
      <c r="G50" s="166">
        <v>3</v>
      </c>
      <c r="H50" s="166">
        <v>3</v>
      </c>
      <c r="I50" s="167">
        <v>3</v>
      </c>
    </row>
    <row r="51" spans="1:9" ht="56.25">
      <c r="A51" s="235" t="s">
        <v>223</v>
      </c>
      <c r="B51" s="221" t="s">
        <v>219</v>
      </c>
      <c r="C51" s="222" t="s">
        <v>220</v>
      </c>
      <c r="D51" s="195"/>
      <c r="E51" s="166">
        <v>332.9</v>
      </c>
      <c r="F51" s="166">
        <v>12</v>
      </c>
      <c r="G51" s="166">
        <v>17</v>
      </c>
      <c r="H51" s="166">
        <v>66</v>
      </c>
      <c r="I51" s="167">
        <v>13</v>
      </c>
    </row>
    <row r="52" spans="1:9" ht="57" thickBot="1">
      <c r="A52" s="272" t="s">
        <v>223</v>
      </c>
      <c r="B52" s="273" t="s">
        <v>224</v>
      </c>
      <c r="C52" s="274" t="s">
        <v>225</v>
      </c>
      <c r="D52" s="275"/>
      <c r="E52" s="276">
        <v>1.5</v>
      </c>
      <c r="F52" s="276">
        <v>2.5</v>
      </c>
      <c r="G52" s="276">
        <v>2.5</v>
      </c>
      <c r="H52" s="276">
        <v>2.5</v>
      </c>
      <c r="I52" s="277">
        <v>2.5</v>
      </c>
    </row>
    <row r="53" spans="1:9" ht="13.5" thickBot="1">
      <c r="A53" s="152" t="s">
        <v>39</v>
      </c>
      <c r="B53" s="93" t="s">
        <v>156</v>
      </c>
      <c r="C53" s="100" t="s">
        <v>157</v>
      </c>
      <c r="D53" s="91"/>
      <c r="E53" s="179">
        <f>E54</f>
        <v>16.8</v>
      </c>
      <c r="F53" s="180" t="e">
        <f>F54</f>
        <v>#REF!</v>
      </c>
      <c r="G53" s="180" t="e">
        <f>G54</f>
        <v>#REF!</v>
      </c>
      <c r="H53" s="180" t="e">
        <f>H54</f>
        <v>#REF!</v>
      </c>
      <c r="I53" s="181" t="e">
        <f>I54</f>
        <v>#REF!</v>
      </c>
    </row>
    <row r="54" spans="1:9" ht="12.75">
      <c r="A54" s="312" t="s">
        <v>39</v>
      </c>
      <c r="B54" s="313" t="s">
        <v>158</v>
      </c>
      <c r="C54" s="314" t="s">
        <v>157</v>
      </c>
      <c r="D54" s="195"/>
      <c r="E54" s="196">
        <f>E55</f>
        <v>16.8</v>
      </c>
      <c r="F54" s="196" t="e">
        <f>#REF!</f>
        <v>#REF!</v>
      </c>
      <c r="G54" s="196" t="e">
        <f>#REF!</f>
        <v>#REF!</v>
      </c>
      <c r="H54" s="196" t="e">
        <f>#REF!</f>
        <v>#REF!</v>
      </c>
      <c r="I54" s="197" t="e">
        <f>#REF!</f>
        <v>#REF!</v>
      </c>
    </row>
    <row r="55" spans="1:9" ht="42.75" thickBot="1">
      <c r="A55" s="111" t="s">
        <v>80</v>
      </c>
      <c r="B55" s="315" t="s">
        <v>198</v>
      </c>
      <c r="C55" s="316" t="s">
        <v>199</v>
      </c>
      <c r="D55" s="317"/>
      <c r="E55" s="191">
        <v>16.8</v>
      </c>
      <c r="F55" s="191" t="e">
        <f>#REF!</f>
        <v>#REF!</v>
      </c>
      <c r="G55" s="191" t="e">
        <f>#REF!</f>
        <v>#REF!</v>
      </c>
      <c r="H55" s="191" t="e">
        <f>#REF!</f>
        <v>#REF!</v>
      </c>
      <c r="I55" s="192" t="e">
        <f>#REF!</f>
        <v>#REF!</v>
      </c>
    </row>
    <row r="56" spans="1:9" ht="29.25" thickBot="1">
      <c r="A56" s="205" t="s">
        <v>39</v>
      </c>
      <c r="B56" s="95" t="s">
        <v>98</v>
      </c>
      <c r="C56" s="89" t="s">
        <v>97</v>
      </c>
      <c r="D56" s="54"/>
      <c r="E56" s="159">
        <f>E57</f>
        <v>22326.5</v>
      </c>
      <c r="F56" s="184">
        <f>F57</f>
        <v>5337</v>
      </c>
      <c r="G56" s="185">
        <f>G57</f>
        <v>5378</v>
      </c>
      <c r="H56" s="184">
        <f>H57</f>
        <v>5437</v>
      </c>
      <c r="I56" s="186">
        <f>I57</f>
        <v>5478</v>
      </c>
    </row>
    <row r="57" spans="1:9" ht="38.25">
      <c r="A57" s="105" t="s">
        <v>39</v>
      </c>
      <c r="B57" s="106" t="s">
        <v>99</v>
      </c>
      <c r="C57" s="202" t="s">
        <v>276</v>
      </c>
      <c r="D57" s="117"/>
      <c r="E57" s="187">
        <f>E58+E61</f>
        <v>22326.5</v>
      </c>
      <c r="F57" s="187">
        <f>F60+F63+F68+F69</f>
        <v>5337</v>
      </c>
      <c r="G57" s="187">
        <f>G60+G63+G68+G69</f>
        <v>5378</v>
      </c>
      <c r="H57" s="187">
        <f>H60+H63+H68+H69</f>
        <v>5437</v>
      </c>
      <c r="I57" s="188">
        <f>I60+I63+I68+I69</f>
        <v>5478</v>
      </c>
    </row>
    <row r="58" spans="1:9" ht="33.75">
      <c r="A58" s="107" t="s">
        <v>39</v>
      </c>
      <c r="B58" s="108" t="s">
        <v>160</v>
      </c>
      <c r="C58" s="203" t="s">
        <v>161</v>
      </c>
      <c r="D58" s="103"/>
      <c r="E58" s="189">
        <f aca="true" t="shared" si="3" ref="E58:I59">E59</f>
        <v>12400</v>
      </c>
      <c r="F58" s="189">
        <f t="shared" si="3"/>
        <v>3000</v>
      </c>
      <c r="G58" s="189">
        <f t="shared" si="3"/>
        <v>3000</v>
      </c>
      <c r="H58" s="189">
        <f t="shared" si="3"/>
        <v>3000</v>
      </c>
      <c r="I58" s="190">
        <f t="shared" si="3"/>
        <v>3000</v>
      </c>
    </row>
    <row r="59" spans="1:9" ht="12.75">
      <c r="A59" s="109" t="s">
        <v>80</v>
      </c>
      <c r="B59" s="110" t="s">
        <v>162</v>
      </c>
      <c r="C59" s="92" t="s">
        <v>163</v>
      </c>
      <c r="D59" s="65"/>
      <c r="E59" s="191">
        <f t="shared" si="3"/>
        <v>12400</v>
      </c>
      <c r="F59" s="191">
        <f t="shared" si="3"/>
        <v>3000</v>
      </c>
      <c r="G59" s="191">
        <f t="shared" si="3"/>
        <v>3000</v>
      </c>
      <c r="H59" s="191">
        <f t="shared" si="3"/>
        <v>3000</v>
      </c>
      <c r="I59" s="192">
        <f t="shared" si="3"/>
        <v>3000</v>
      </c>
    </row>
    <row r="60" spans="1:9" ht="31.5">
      <c r="A60" s="111" t="s">
        <v>80</v>
      </c>
      <c r="B60" s="110" t="s">
        <v>106</v>
      </c>
      <c r="C60" s="204" t="s">
        <v>264</v>
      </c>
      <c r="D60" s="102"/>
      <c r="E60" s="191">
        <v>12400</v>
      </c>
      <c r="F60" s="191">
        <v>3000</v>
      </c>
      <c r="G60" s="191">
        <v>3000</v>
      </c>
      <c r="H60" s="191">
        <v>3000</v>
      </c>
      <c r="I60" s="192">
        <v>3000</v>
      </c>
    </row>
    <row r="61" spans="1:9" ht="22.5">
      <c r="A61" s="112" t="s">
        <v>39</v>
      </c>
      <c r="B61" s="113" t="s">
        <v>164</v>
      </c>
      <c r="C61" s="203" t="s">
        <v>165</v>
      </c>
      <c r="D61" s="104"/>
      <c r="E61" s="189">
        <f>E62+E66</f>
        <v>9926.5</v>
      </c>
      <c r="F61" s="189">
        <f>F62+F66</f>
        <v>2337</v>
      </c>
      <c r="G61" s="189">
        <f>G62+G66</f>
        <v>2378</v>
      </c>
      <c r="H61" s="189">
        <f>H62+H66</f>
        <v>2437</v>
      </c>
      <c r="I61" s="189">
        <f>I62+I66</f>
        <v>2478</v>
      </c>
    </row>
    <row r="62" spans="1:9" ht="31.5">
      <c r="A62" s="206" t="s">
        <v>80</v>
      </c>
      <c r="B62" s="207" t="s">
        <v>202</v>
      </c>
      <c r="C62" s="208" t="s">
        <v>265</v>
      </c>
      <c r="D62" s="209"/>
      <c r="E62" s="210">
        <f>E63</f>
        <v>2620.5</v>
      </c>
      <c r="F62" s="210">
        <f>F63</f>
        <v>537</v>
      </c>
      <c r="G62" s="210">
        <f>G63</f>
        <v>538</v>
      </c>
      <c r="H62" s="210">
        <f>H63</f>
        <v>538</v>
      </c>
      <c r="I62" s="211">
        <f>I63</f>
        <v>538</v>
      </c>
    </row>
    <row r="63" spans="1:9" ht="52.5">
      <c r="A63" s="111" t="s">
        <v>80</v>
      </c>
      <c r="B63" s="114" t="s">
        <v>100</v>
      </c>
      <c r="C63" s="204" t="s">
        <v>266</v>
      </c>
      <c r="D63" s="64"/>
      <c r="E63" s="191">
        <f>E64+E65</f>
        <v>2620.5</v>
      </c>
      <c r="F63" s="191">
        <v>537</v>
      </c>
      <c r="G63" s="191">
        <v>538</v>
      </c>
      <c r="H63" s="191">
        <v>538</v>
      </c>
      <c r="I63" s="192">
        <v>538</v>
      </c>
    </row>
    <row r="64" spans="1:9" ht="54" customHeight="1">
      <c r="A64" s="111" t="s">
        <v>80</v>
      </c>
      <c r="B64" s="114" t="s">
        <v>374</v>
      </c>
      <c r="C64" s="204" t="s">
        <v>376</v>
      </c>
      <c r="D64" s="64"/>
      <c r="E64" s="191">
        <v>2566</v>
      </c>
      <c r="F64" s="191"/>
      <c r="G64" s="191"/>
      <c r="H64" s="191"/>
      <c r="I64" s="192"/>
    </row>
    <row r="65" spans="1:9" ht="84">
      <c r="A65" s="111" t="s">
        <v>80</v>
      </c>
      <c r="B65" s="114" t="s">
        <v>375</v>
      </c>
      <c r="C65" s="204" t="s">
        <v>377</v>
      </c>
      <c r="D65" s="64"/>
      <c r="E65" s="191">
        <v>54.5</v>
      </c>
      <c r="F65" s="191"/>
      <c r="G65" s="191"/>
      <c r="H65" s="191"/>
      <c r="I65" s="192"/>
    </row>
    <row r="66" spans="1:9" ht="42">
      <c r="A66" s="206" t="s">
        <v>80</v>
      </c>
      <c r="B66" s="207" t="s">
        <v>192</v>
      </c>
      <c r="C66" s="208" t="s">
        <v>267</v>
      </c>
      <c r="D66" s="212"/>
      <c r="E66" s="210">
        <f>E67</f>
        <v>7306</v>
      </c>
      <c r="F66" s="210">
        <f>F67</f>
        <v>1800</v>
      </c>
      <c r="G66" s="210">
        <f>G67</f>
        <v>1840</v>
      </c>
      <c r="H66" s="210">
        <f>H67</f>
        <v>1899</v>
      </c>
      <c r="I66" s="211">
        <f>I67</f>
        <v>1940</v>
      </c>
    </row>
    <row r="67" spans="1:9" ht="63">
      <c r="A67" s="111" t="s">
        <v>80</v>
      </c>
      <c r="B67" s="114" t="s">
        <v>166</v>
      </c>
      <c r="C67" s="92" t="s">
        <v>268</v>
      </c>
      <c r="D67" s="64"/>
      <c r="E67" s="191">
        <f>E68+E69</f>
        <v>7306</v>
      </c>
      <c r="F67" s="191">
        <f>F68+F69</f>
        <v>1800</v>
      </c>
      <c r="G67" s="191">
        <f>G68+G69</f>
        <v>1840</v>
      </c>
      <c r="H67" s="191">
        <f>H68+H69</f>
        <v>1899</v>
      </c>
      <c r="I67" s="192">
        <f>I68+I69</f>
        <v>1940</v>
      </c>
    </row>
    <row r="68" spans="1:9" ht="42">
      <c r="A68" s="111" t="s">
        <v>80</v>
      </c>
      <c r="B68" s="114" t="s">
        <v>107</v>
      </c>
      <c r="C68" s="92" t="s">
        <v>378</v>
      </c>
      <c r="E68" s="182">
        <v>5886</v>
      </c>
      <c r="F68" s="193">
        <v>1650</v>
      </c>
      <c r="G68" s="182">
        <v>1650</v>
      </c>
      <c r="H68" s="193">
        <v>1650</v>
      </c>
      <c r="I68" s="183">
        <v>1650</v>
      </c>
    </row>
    <row r="69" spans="1:9" ht="42">
      <c r="A69" s="115" t="s">
        <v>80</v>
      </c>
      <c r="B69" s="116" t="s">
        <v>108</v>
      </c>
      <c r="C69" s="85" t="s">
        <v>269</v>
      </c>
      <c r="D69" s="198"/>
      <c r="E69" s="199">
        <v>1420</v>
      </c>
      <c r="F69" s="199">
        <v>150</v>
      </c>
      <c r="G69" s="199">
        <v>190</v>
      </c>
      <c r="H69" s="199">
        <v>249</v>
      </c>
      <c r="I69" s="200">
        <v>290</v>
      </c>
    </row>
    <row r="70" spans="1:9" ht="33.75">
      <c r="A70" s="112" t="s">
        <v>80</v>
      </c>
      <c r="B70" s="113" t="s">
        <v>193</v>
      </c>
      <c r="C70" s="201" t="s">
        <v>270</v>
      </c>
      <c r="D70" s="104"/>
      <c r="E70" s="189">
        <f>E71</f>
        <v>0</v>
      </c>
      <c r="F70" s="189">
        <f>F71</f>
        <v>0</v>
      </c>
      <c r="G70" s="189">
        <f>G71</f>
        <v>0</v>
      </c>
      <c r="H70" s="189">
        <f>H71</f>
        <v>0</v>
      </c>
      <c r="I70" s="190">
        <f>I71</f>
        <v>0</v>
      </c>
    </row>
    <row r="71" spans="1:9" ht="42">
      <c r="A71" s="111" t="s">
        <v>80</v>
      </c>
      <c r="B71" s="114" t="s">
        <v>194</v>
      </c>
      <c r="C71" s="204" t="s">
        <v>272</v>
      </c>
      <c r="D71" s="64"/>
      <c r="E71" s="191">
        <f>F71+G71+H71+I71</f>
        <v>0</v>
      </c>
      <c r="F71" s="191">
        <v>0</v>
      </c>
      <c r="G71" s="191">
        <v>0</v>
      </c>
      <c r="H71" s="191">
        <v>0</v>
      </c>
      <c r="I71" s="192">
        <v>0</v>
      </c>
    </row>
    <row r="72" spans="1:9" ht="12.75">
      <c r="A72" s="112" t="s">
        <v>80</v>
      </c>
      <c r="B72" s="113" t="s">
        <v>195</v>
      </c>
      <c r="C72" s="201" t="s">
        <v>197</v>
      </c>
      <c r="D72" s="104"/>
      <c r="E72" s="189">
        <f>E73</f>
        <v>0</v>
      </c>
      <c r="F72" s="189">
        <f>F73</f>
        <v>0</v>
      </c>
      <c r="G72" s="189">
        <f>G73</f>
        <v>0</v>
      </c>
      <c r="H72" s="189">
        <f>H73</f>
        <v>0</v>
      </c>
      <c r="I72" s="190">
        <f>I73</f>
        <v>0</v>
      </c>
    </row>
    <row r="73" spans="1:9" ht="42.75" thickBot="1">
      <c r="A73" s="215" t="s">
        <v>80</v>
      </c>
      <c r="B73" s="216" t="s">
        <v>196</v>
      </c>
      <c r="C73" s="92" t="s">
        <v>271</v>
      </c>
      <c r="D73" s="64"/>
      <c r="E73" s="191">
        <f>F73+G73+H73+I73</f>
        <v>0</v>
      </c>
      <c r="F73" s="191">
        <v>0</v>
      </c>
      <c r="G73" s="191">
        <v>0</v>
      </c>
      <c r="H73" s="191">
        <v>0</v>
      </c>
      <c r="I73" s="192">
        <v>0</v>
      </c>
    </row>
    <row r="74" spans="1:9" ht="15" thickBot="1">
      <c r="A74" s="213"/>
      <c r="B74" s="214"/>
      <c r="C74" s="101" t="s">
        <v>159</v>
      </c>
      <c r="D74" s="55"/>
      <c r="E74" s="194">
        <f>E10+E56</f>
        <v>70340.6</v>
      </c>
      <c r="F74" s="194" t="e">
        <f>F10+F56</f>
        <v>#REF!</v>
      </c>
      <c r="G74" s="194" t="e">
        <f>G10+G56</f>
        <v>#REF!</v>
      </c>
      <c r="H74" s="194" t="e">
        <f>H10+H56</f>
        <v>#REF!</v>
      </c>
      <c r="I74" s="245" t="e">
        <f>I10+I56</f>
        <v>#REF!</v>
      </c>
    </row>
  </sheetData>
  <mergeCells count="7">
    <mergeCell ref="C1:E1"/>
    <mergeCell ref="C2:E2"/>
    <mergeCell ref="C3:E3"/>
    <mergeCell ref="L21:O21"/>
    <mergeCell ref="A6:E6"/>
    <mergeCell ref="A5:E5"/>
    <mergeCell ref="B7:C7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01"/>
  <sheetViews>
    <sheetView workbookViewId="0" topLeftCell="A87">
      <selection activeCell="H101" sqref="H101"/>
    </sheetView>
  </sheetViews>
  <sheetFormatPr defaultColWidth="9.140625" defaultRowHeight="12.75"/>
  <cols>
    <col min="1" max="1" width="7.8515625" style="15" customWidth="1"/>
    <col min="2" max="2" width="49.7109375" style="15" customWidth="1"/>
    <col min="3" max="3" width="6.57421875" style="15" customWidth="1"/>
    <col min="4" max="4" width="8.7109375" style="16" customWidth="1"/>
    <col min="5" max="5" width="9.28125" style="16" customWidth="1"/>
    <col min="6" max="6" width="6.140625" style="16" customWidth="1"/>
    <col min="7" max="7" width="9.57421875" style="16" hidden="1" customWidth="1"/>
    <col min="8" max="8" width="9.140625" style="4" customWidth="1"/>
    <col min="9" max="16384" width="9.140625" style="6" customWidth="1"/>
  </cols>
  <sheetData>
    <row r="1" spans="4:8" ht="12.75">
      <c r="D1" s="401" t="s">
        <v>277</v>
      </c>
      <c r="E1" s="401"/>
      <c r="F1" s="401"/>
      <c r="G1" s="401"/>
      <c r="H1" s="401"/>
    </row>
    <row r="2" spans="4:8" ht="12.75">
      <c r="D2" s="401" t="s">
        <v>371</v>
      </c>
      <c r="E2" s="401"/>
      <c r="F2" s="401"/>
      <c r="G2" s="401"/>
      <c r="H2" s="401"/>
    </row>
    <row r="3" spans="4:8" ht="12.75">
      <c r="D3" s="401" t="s">
        <v>445</v>
      </c>
      <c r="E3" s="401"/>
      <c r="F3" s="401"/>
      <c r="G3" s="401"/>
      <c r="H3" s="401"/>
    </row>
    <row r="4" spans="4:8" ht="40.5" customHeight="1">
      <c r="D4" s="410" t="s">
        <v>369</v>
      </c>
      <c r="E4" s="410"/>
      <c r="F4" s="410"/>
      <c r="G4" s="410"/>
      <c r="H4" s="410"/>
    </row>
    <row r="5" spans="1:12" ht="39.75" customHeight="1">
      <c r="A5" s="15"/>
      <c r="B5" s="407" t="s">
        <v>349</v>
      </c>
      <c r="C5" s="407"/>
      <c r="D5" s="407"/>
      <c r="E5" s="407"/>
      <c r="F5" s="407"/>
      <c r="G5" s="407"/>
      <c r="H5" s="407"/>
      <c r="I5" s="18"/>
      <c r="J5" s="18"/>
      <c r="K5" s="18"/>
      <c r="L5" s="18"/>
    </row>
    <row r="6" spans="1:12" ht="27" customHeight="1">
      <c r="A6" s="15"/>
      <c r="B6" s="404" t="s">
        <v>573</v>
      </c>
      <c r="C6" s="404"/>
      <c r="D6" s="404"/>
      <c r="E6" s="404"/>
      <c r="F6" s="404"/>
      <c r="G6" s="342"/>
      <c r="H6" s="342"/>
      <c r="I6" s="18"/>
      <c r="J6" s="18"/>
      <c r="K6" s="18"/>
      <c r="L6" s="18"/>
    </row>
    <row r="7" ht="10.5" customHeight="1" thickBot="1"/>
    <row r="8" spans="1:13" s="4" customFormat="1" ht="51.75" thickBot="1">
      <c r="A8" s="27" t="s">
        <v>15</v>
      </c>
      <c r="B8" s="28" t="s">
        <v>0</v>
      </c>
      <c r="C8" s="28" t="s">
        <v>111</v>
      </c>
      <c r="D8" s="28" t="s">
        <v>110</v>
      </c>
      <c r="E8" s="28" t="s">
        <v>91</v>
      </c>
      <c r="F8" s="28" t="s">
        <v>92</v>
      </c>
      <c r="G8" s="28" t="s">
        <v>16</v>
      </c>
      <c r="H8" s="46" t="s">
        <v>17</v>
      </c>
      <c r="M8" s="25"/>
    </row>
    <row r="9" spans="1:11" s="4" customFormat="1" ht="30.75" thickBot="1">
      <c r="A9" s="260" t="s">
        <v>61</v>
      </c>
      <c r="B9" s="257" t="s">
        <v>304</v>
      </c>
      <c r="C9" s="257" t="s">
        <v>353</v>
      </c>
      <c r="D9" s="258"/>
      <c r="E9" s="258"/>
      <c r="F9" s="258"/>
      <c r="G9" s="258"/>
      <c r="H9" s="259">
        <f>H11</f>
        <v>1656.1</v>
      </c>
      <c r="K9" s="67"/>
    </row>
    <row r="10" spans="1:11" s="4" customFormat="1" ht="12.75">
      <c r="A10" s="7" t="s">
        <v>354</v>
      </c>
      <c r="B10" s="8" t="s">
        <v>120</v>
      </c>
      <c r="C10" s="9" t="s">
        <v>353</v>
      </c>
      <c r="D10" s="9" t="s">
        <v>103</v>
      </c>
      <c r="E10" s="9"/>
      <c r="F10" s="9"/>
      <c r="G10" s="9"/>
      <c r="H10" s="70">
        <f>H11</f>
        <v>1656.1</v>
      </c>
      <c r="K10" s="67"/>
    </row>
    <row r="11" spans="1:11" s="4" customFormat="1" ht="25.5">
      <c r="A11" s="7" t="s">
        <v>355</v>
      </c>
      <c r="B11" s="8" t="s">
        <v>121</v>
      </c>
      <c r="C11" s="9" t="s">
        <v>353</v>
      </c>
      <c r="D11" s="9" t="s">
        <v>103</v>
      </c>
      <c r="E11" s="9" t="s">
        <v>122</v>
      </c>
      <c r="F11" s="9"/>
      <c r="G11" s="9"/>
      <c r="H11" s="69">
        <f>H12</f>
        <v>1656.1</v>
      </c>
      <c r="K11" s="67"/>
    </row>
    <row r="12" spans="1:11" s="4" customFormat="1" ht="26.25" thickBot="1">
      <c r="A12" s="7" t="s">
        <v>356</v>
      </c>
      <c r="B12" s="66" t="s">
        <v>115</v>
      </c>
      <c r="C12" s="9" t="s">
        <v>353</v>
      </c>
      <c r="D12" s="9" t="s">
        <v>103</v>
      </c>
      <c r="E12" s="9" t="s">
        <v>122</v>
      </c>
      <c r="F12" s="9" t="s">
        <v>116</v>
      </c>
      <c r="G12" s="9"/>
      <c r="H12" s="70">
        <v>1656.1</v>
      </c>
      <c r="K12" s="67"/>
    </row>
    <row r="13" spans="1:14" s="4" customFormat="1" ht="30.75" thickBot="1">
      <c r="A13" s="260" t="s">
        <v>64</v>
      </c>
      <c r="B13" s="257" t="s">
        <v>240</v>
      </c>
      <c r="C13" s="257" t="s">
        <v>241</v>
      </c>
      <c r="D13" s="258"/>
      <c r="E13" s="258"/>
      <c r="F13" s="258"/>
      <c r="G13" s="262"/>
      <c r="H13" s="263">
        <f>H14+H17</f>
        <v>3878.6000000000004</v>
      </c>
      <c r="N13" s="36"/>
    </row>
    <row r="14" spans="1:16" s="4" customFormat="1" ht="38.25">
      <c r="A14" s="289" t="s">
        <v>278</v>
      </c>
      <c r="B14" s="31" t="s">
        <v>381</v>
      </c>
      <c r="C14" s="9" t="s">
        <v>241</v>
      </c>
      <c r="D14" s="9" t="s">
        <v>112</v>
      </c>
      <c r="E14" s="9"/>
      <c r="F14" s="9"/>
      <c r="G14" s="9"/>
      <c r="H14" s="70">
        <f>H15</f>
        <v>783.3</v>
      </c>
      <c r="K14" s="411"/>
      <c r="L14" s="411"/>
      <c r="M14" s="411"/>
      <c r="N14" s="411"/>
      <c r="O14" s="411"/>
      <c r="P14" s="411"/>
    </row>
    <row r="15" spans="1:11" s="4" customFormat="1" ht="12.75">
      <c r="A15" s="278" t="s">
        <v>357</v>
      </c>
      <c r="B15" s="66" t="s">
        <v>113</v>
      </c>
      <c r="C15" s="9" t="s">
        <v>241</v>
      </c>
      <c r="D15" s="10" t="s">
        <v>3</v>
      </c>
      <c r="E15" s="10" t="s">
        <v>114</v>
      </c>
      <c r="F15" s="10"/>
      <c r="G15" s="10"/>
      <c r="H15" s="69">
        <f>H16</f>
        <v>783.3</v>
      </c>
      <c r="K15" s="67"/>
    </row>
    <row r="16" spans="1:11" s="4" customFormat="1" ht="25.5">
      <c r="A16" s="278" t="s">
        <v>358</v>
      </c>
      <c r="B16" s="66" t="s">
        <v>115</v>
      </c>
      <c r="C16" s="9" t="s">
        <v>241</v>
      </c>
      <c r="D16" s="10" t="s">
        <v>3</v>
      </c>
      <c r="E16" s="10" t="s">
        <v>114</v>
      </c>
      <c r="F16" s="10" t="s">
        <v>116</v>
      </c>
      <c r="G16" s="10"/>
      <c r="H16" s="70">
        <v>783.3</v>
      </c>
      <c r="K16" s="67"/>
    </row>
    <row r="17" spans="1:11" s="4" customFormat="1" ht="38.25">
      <c r="A17" s="7" t="s">
        <v>359</v>
      </c>
      <c r="B17" s="8" t="s">
        <v>382</v>
      </c>
      <c r="C17" s="9" t="s">
        <v>241</v>
      </c>
      <c r="D17" s="9" t="s">
        <v>4</v>
      </c>
      <c r="E17" s="10"/>
      <c r="F17" s="10"/>
      <c r="G17" s="10"/>
      <c r="H17" s="70">
        <f>H18+H20+H22</f>
        <v>3095.3</v>
      </c>
      <c r="J17" s="248"/>
      <c r="K17" s="67"/>
    </row>
    <row r="18" spans="1:11" s="4" customFormat="1" ht="25.5">
      <c r="A18" s="278" t="s">
        <v>388</v>
      </c>
      <c r="B18" s="66" t="s">
        <v>383</v>
      </c>
      <c r="C18" s="9" t="s">
        <v>241</v>
      </c>
      <c r="D18" s="10" t="s">
        <v>4</v>
      </c>
      <c r="E18" s="10" t="s">
        <v>384</v>
      </c>
      <c r="F18" s="10"/>
      <c r="G18" s="10"/>
      <c r="H18" s="69">
        <f>H19</f>
        <v>544.2</v>
      </c>
      <c r="K18" s="67"/>
    </row>
    <row r="19" spans="1:11" s="4" customFormat="1" ht="25.5">
      <c r="A19" s="278" t="s">
        <v>389</v>
      </c>
      <c r="B19" s="66" t="s">
        <v>115</v>
      </c>
      <c r="C19" s="9" t="s">
        <v>241</v>
      </c>
      <c r="D19" s="10" t="s">
        <v>4</v>
      </c>
      <c r="E19" s="10" t="s">
        <v>384</v>
      </c>
      <c r="F19" s="10" t="s">
        <v>116</v>
      </c>
      <c r="G19" s="10"/>
      <c r="H19" s="70">
        <v>544.2</v>
      </c>
      <c r="K19" s="67"/>
    </row>
    <row r="20" spans="1:11" s="4" customFormat="1" ht="25.5">
      <c r="A20" s="278" t="s">
        <v>390</v>
      </c>
      <c r="B20" s="66" t="s">
        <v>385</v>
      </c>
      <c r="C20" s="9" t="s">
        <v>241</v>
      </c>
      <c r="D20" s="10" t="s">
        <v>4</v>
      </c>
      <c r="E20" s="10" t="s">
        <v>386</v>
      </c>
      <c r="F20" s="10"/>
      <c r="G20" s="10"/>
      <c r="H20" s="69">
        <f>H21</f>
        <v>155.6</v>
      </c>
      <c r="K20" s="67"/>
    </row>
    <row r="21" spans="1:11" s="4" customFormat="1" ht="25.5">
      <c r="A21" s="278" t="s">
        <v>391</v>
      </c>
      <c r="B21" s="66" t="s">
        <v>115</v>
      </c>
      <c r="C21" s="9" t="s">
        <v>241</v>
      </c>
      <c r="D21" s="10" t="s">
        <v>4</v>
      </c>
      <c r="E21" s="10" t="s">
        <v>386</v>
      </c>
      <c r="F21" s="10" t="s">
        <v>116</v>
      </c>
      <c r="G21" s="10"/>
      <c r="H21" s="70">
        <v>155.6</v>
      </c>
      <c r="K21" s="67"/>
    </row>
    <row r="22" spans="1:11" s="4" customFormat="1" ht="25.5">
      <c r="A22" s="7" t="s">
        <v>392</v>
      </c>
      <c r="B22" s="8" t="s">
        <v>387</v>
      </c>
      <c r="C22" s="9" t="s">
        <v>241</v>
      </c>
      <c r="D22" s="9" t="s">
        <v>4</v>
      </c>
      <c r="E22" s="10" t="s">
        <v>117</v>
      </c>
      <c r="F22" s="10"/>
      <c r="G22" s="10"/>
      <c r="H22" s="69">
        <f>H23</f>
        <v>2395.5</v>
      </c>
      <c r="K22" s="67"/>
    </row>
    <row r="23" spans="1:11" s="4" customFormat="1" ht="26.25" thickBot="1">
      <c r="A23" s="7" t="s">
        <v>393</v>
      </c>
      <c r="B23" s="66" t="s">
        <v>115</v>
      </c>
      <c r="C23" s="9" t="s">
        <v>241</v>
      </c>
      <c r="D23" s="9" t="s">
        <v>4</v>
      </c>
      <c r="E23" s="10" t="s">
        <v>117</v>
      </c>
      <c r="F23" s="10" t="s">
        <v>116</v>
      </c>
      <c r="G23" s="10"/>
      <c r="H23" s="70">
        <v>2395.5</v>
      </c>
      <c r="K23" s="67"/>
    </row>
    <row r="24" spans="1:11" s="4" customFormat="1" ht="30.75" thickBot="1">
      <c r="A24" s="260" t="s">
        <v>305</v>
      </c>
      <c r="B24" s="257" t="s">
        <v>239</v>
      </c>
      <c r="C24" s="257" t="s">
        <v>80</v>
      </c>
      <c r="D24" s="258"/>
      <c r="E24" s="258"/>
      <c r="F24" s="258"/>
      <c r="G24" s="258"/>
      <c r="H24" s="259">
        <f>H25+H34+H37+H42+H45+H48+H75+H80+H83+H86+H89+H96</f>
        <v>70318</v>
      </c>
      <c r="K24" s="67"/>
    </row>
    <row r="25" spans="1:11" s="4" customFormat="1" ht="51">
      <c r="A25" s="34" t="s">
        <v>306</v>
      </c>
      <c r="B25" s="24" t="s">
        <v>167</v>
      </c>
      <c r="C25" s="10" t="s">
        <v>80</v>
      </c>
      <c r="D25" s="10" t="s">
        <v>23</v>
      </c>
      <c r="E25" s="10"/>
      <c r="F25" s="10"/>
      <c r="G25" s="10"/>
      <c r="H25" s="322">
        <f>H26+H28+H30+H32</f>
        <v>10906.8</v>
      </c>
      <c r="K25" s="67"/>
    </row>
    <row r="26" spans="1:11" s="4" customFormat="1" ht="38.25">
      <c r="A26" s="7" t="s">
        <v>77</v>
      </c>
      <c r="B26" s="66" t="s">
        <v>118</v>
      </c>
      <c r="C26" s="9" t="s">
        <v>80</v>
      </c>
      <c r="D26" s="9" t="s">
        <v>23</v>
      </c>
      <c r="E26" s="10" t="s">
        <v>119</v>
      </c>
      <c r="F26" s="10"/>
      <c r="G26" s="10"/>
      <c r="H26" s="69">
        <f>H27</f>
        <v>789.3</v>
      </c>
      <c r="K26" s="67"/>
    </row>
    <row r="27" spans="1:11" s="4" customFormat="1" ht="25.5">
      <c r="A27" s="7" t="s">
        <v>78</v>
      </c>
      <c r="B27" s="66" t="s">
        <v>115</v>
      </c>
      <c r="C27" s="9" t="s">
        <v>80</v>
      </c>
      <c r="D27" s="9" t="s">
        <v>23</v>
      </c>
      <c r="E27" s="10" t="s">
        <v>119</v>
      </c>
      <c r="F27" s="10" t="s">
        <v>116</v>
      </c>
      <c r="G27" s="10"/>
      <c r="H27" s="70">
        <v>789.3</v>
      </c>
      <c r="K27" s="67"/>
    </row>
    <row r="28" spans="1:11" s="4" customFormat="1" ht="38.25">
      <c r="A28" s="7" t="s">
        <v>307</v>
      </c>
      <c r="B28" s="8" t="s">
        <v>394</v>
      </c>
      <c r="C28" s="9" t="s">
        <v>80</v>
      </c>
      <c r="D28" s="9" t="s">
        <v>23</v>
      </c>
      <c r="E28" s="10" t="s">
        <v>395</v>
      </c>
      <c r="F28" s="10"/>
      <c r="G28" s="10"/>
      <c r="H28" s="69">
        <f>H29</f>
        <v>7497</v>
      </c>
      <c r="K28" s="67"/>
    </row>
    <row r="29" spans="1:11" s="4" customFormat="1" ht="25.5">
      <c r="A29" s="7" t="s">
        <v>308</v>
      </c>
      <c r="B29" s="66" t="s">
        <v>115</v>
      </c>
      <c r="C29" s="9" t="s">
        <v>80</v>
      </c>
      <c r="D29" s="9" t="s">
        <v>23</v>
      </c>
      <c r="E29" s="10" t="s">
        <v>395</v>
      </c>
      <c r="F29" s="10" t="s">
        <v>116</v>
      </c>
      <c r="G29" s="10"/>
      <c r="H29" s="70">
        <v>7497</v>
      </c>
      <c r="K29" s="67"/>
    </row>
    <row r="30" spans="1:11" s="4" customFormat="1" ht="25.5">
      <c r="A30" s="7" t="s">
        <v>398</v>
      </c>
      <c r="B30" s="66" t="s">
        <v>396</v>
      </c>
      <c r="C30" s="9" t="s">
        <v>80</v>
      </c>
      <c r="D30" s="9" t="s">
        <v>23</v>
      </c>
      <c r="E30" s="10" t="s">
        <v>397</v>
      </c>
      <c r="F30" s="10"/>
      <c r="G30" s="10"/>
      <c r="H30" s="69">
        <f>H31</f>
        <v>2566</v>
      </c>
      <c r="K30" s="67"/>
    </row>
    <row r="31" spans="1:11" s="4" customFormat="1" ht="38.25">
      <c r="A31" s="7" t="s">
        <v>399</v>
      </c>
      <c r="B31" s="66" t="s">
        <v>226</v>
      </c>
      <c r="C31" s="9" t="s">
        <v>80</v>
      </c>
      <c r="D31" s="9" t="s">
        <v>23</v>
      </c>
      <c r="E31" s="10" t="s">
        <v>397</v>
      </c>
      <c r="F31" s="10" t="s">
        <v>227</v>
      </c>
      <c r="G31" s="10"/>
      <c r="H31" s="70">
        <v>2566</v>
      </c>
      <c r="K31" s="67"/>
    </row>
    <row r="32" spans="1:11" s="4" customFormat="1" ht="51">
      <c r="A32" s="7" t="s">
        <v>400</v>
      </c>
      <c r="B32" s="66" t="s">
        <v>402</v>
      </c>
      <c r="C32" s="9" t="s">
        <v>80</v>
      </c>
      <c r="D32" s="9" t="s">
        <v>23</v>
      </c>
      <c r="E32" s="10" t="s">
        <v>403</v>
      </c>
      <c r="F32" s="10"/>
      <c r="G32" s="10"/>
      <c r="H32" s="69">
        <f>H33</f>
        <v>54.5</v>
      </c>
      <c r="K32" s="67"/>
    </row>
    <row r="33" spans="1:11" s="4" customFormat="1" ht="38.25">
      <c r="A33" s="7" t="s">
        <v>401</v>
      </c>
      <c r="B33" s="66" t="s">
        <v>226</v>
      </c>
      <c r="C33" s="9" t="s">
        <v>80</v>
      </c>
      <c r="D33" s="9" t="s">
        <v>23</v>
      </c>
      <c r="E33" s="10" t="s">
        <v>403</v>
      </c>
      <c r="F33" s="10" t="s">
        <v>227</v>
      </c>
      <c r="G33" s="10"/>
      <c r="H33" s="70">
        <v>54.5</v>
      </c>
      <c r="K33" s="67"/>
    </row>
    <row r="34" spans="1:8" ht="12.75">
      <c r="A34" s="7" t="s">
        <v>104</v>
      </c>
      <c r="B34" s="8" t="s">
        <v>88</v>
      </c>
      <c r="C34" s="9" t="s">
        <v>80</v>
      </c>
      <c r="D34" s="9" t="s">
        <v>123</v>
      </c>
      <c r="E34" s="9"/>
      <c r="F34" s="9"/>
      <c r="G34" s="9"/>
      <c r="H34" s="68">
        <f>H35</f>
        <v>10</v>
      </c>
    </row>
    <row r="35" spans="1:8" ht="12.75">
      <c r="A35" s="7" t="s">
        <v>309</v>
      </c>
      <c r="B35" s="8" t="s">
        <v>93</v>
      </c>
      <c r="C35" s="9" t="s">
        <v>80</v>
      </c>
      <c r="D35" s="9" t="s">
        <v>123</v>
      </c>
      <c r="E35" s="9" t="s">
        <v>124</v>
      </c>
      <c r="F35" s="9"/>
      <c r="G35" s="9"/>
      <c r="H35" s="69">
        <f>H36</f>
        <v>10</v>
      </c>
    </row>
    <row r="36" spans="1:8" ht="12.75">
      <c r="A36" s="7" t="s">
        <v>310</v>
      </c>
      <c r="B36" s="8" t="s">
        <v>1</v>
      </c>
      <c r="C36" s="9" t="s">
        <v>80</v>
      </c>
      <c r="D36" s="9" t="s">
        <v>123</v>
      </c>
      <c r="E36" s="9" t="s">
        <v>124</v>
      </c>
      <c r="F36" s="9" t="s">
        <v>125</v>
      </c>
      <c r="G36" s="9"/>
      <c r="H36" s="70">
        <v>10</v>
      </c>
    </row>
    <row r="37" spans="1:8" ht="12.75">
      <c r="A37" s="7" t="s">
        <v>311</v>
      </c>
      <c r="B37" s="8" t="s">
        <v>9</v>
      </c>
      <c r="C37" s="9" t="s">
        <v>80</v>
      </c>
      <c r="D37" s="9" t="s">
        <v>126</v>
      </c>
      <c r="E37" s="9"/>
      <c r="F37" s="9"/>
      <c r="G37" s="9"/>
      <c r="H37" s="68">
        <f>H38+H40</f>
        <v>478</v>
      </c>
    </row>
    <row r="38" spans="1:8" ht="63.75">
      <c r="A38" s="7" t="s">
        <v>312</v>
      </c>
      <c r="B38" s="8" t="s">
        <v>229</v>
      </c>
      <c r="C38" s="9" t="s">
        <v>80</v>
      </c>
      <c r="D38" s="9" t="s">
        <v>126</v>
      </c>
      <c r="E38" s="9" t="s">
        <v>127</v>
      </c>
      <c r="F38" s="9"/>
      <c r="G38" s="9"/>
      <c r="H38" s="71">
        <f>H39</f>
        <v>418</v>
      </c>
    </row>
    <row r="39" spans="1:8" ht="25.5">
      <c r="A39" s="7" t="s">
        <v>313</v>
      </c>
      <c r="B39" s="66" t="s">
        <v>115</v>
      </c>
      <c r="C39" s="9" t="s">
        <v>80</v>
      </c>
      <c r="D39" s="9" t="s">
        <v>126</v>
      </c>
      <c r="E39" s="9" t="s">
        <v>127</v>
      </c>
      <c r="F39" s="9" t="s">
        <v>116</v>
      </c>
      <c r="G39" s="9"/>
      <c r="H39" s="68">
        <v>418</v>
      </c>
    </row>
    <row r="40" spans="1:8" ht="38.25">
      <c r="A40" s="7" t="s">
        <v>314</v>
      </c>
      <c r="B40" s="66" t="s">
        <v>260</v>
      </c>
      <c r="C40" s="9" t="s">
        <v>80</v>
      </c>
      <c r="D40" s="9" t="s">
        <v>126</v>
      </c>
      <c r="E40" s="9" t="s">
        <v>259</v>
      </c>
      <c r="F40" s="9"/>
      <c r="G40" s="9"/>
      <c r="H40" s="71">
        <f>H41</f>
        <v>60</v>
      </c>
    </row>
    <row r="41" spans="1:8" ht="12.75">
      <c r="A41" s="7" t="s">
        <v>315</v>
      </c>
      <c r="B41" s="66" t="s">
        <v>1</v>
      </c>
      <c r="C41" s="9" t="s">
        <v>80</v>
      </c>
      <c r="D41" s="9" t="s">
        <v>126</v>
      </c>
      <c r="E41" s="9" t="s">
        <v>259</v>
      </c>
      <c r="F41" s="9" t="s">
        <v>125</v>
      </c>
      <c r="G41" s="9"/>
      <c r="H41" s="47">
        <v>60</v>
      </c>
    </row>
    <row r="42" spans="1:8" ht="38.25">
      <c r="A42" s="7" t="s">
        <v>316</v>
      </c>
      <c r="B42" s="8" t="s">
        <v>404</v>
      </c>
      <c r="C42" s="9" t="s">
        <v>80</v>
      </c>
      <c r="D42" s="9" t="s">
        <v>5</v>
      </c>
      <c r="E42" s="9"/>
      <c r="F42" s="9"/>
      <c r="G42" s="9"/>
      <c r="H42" s="68">
        <f>H43</f>
        <v>466.1</v>
      </c>
    </row>
    <row r="43" spans="1:8" ht="76.5">
      <c r="A43" s="7" t="s">
        <v>317</v>
      </c>
      <c r="B43" s="254" t="s">
        <v>274</v>
      </c>
      <c r="C43" s="9" t="s">
        <v>80</v>
      </c>
      <c r="D43" s="9" t="s">
        <v>5</v>
      </c>
      <c r="E43" s="9" t="s">
        <v>128</v>
      </c>
      <c r="F43" s="9"/>
      <c r="G43" s="9"/>
      <c r="H43" s="69">
        <f>H44</f>
        <v>466.1</v>
      </c>
    </row>
    <row r="44" spans="1:8" ht="25.5">
      <c r="A44" s="7" t="s">
        <v>318</v>
      </c>
      <c r="B44" s="66" t="s">
        <v>115</v>
      </c>
      <c r="C44" s="9" t="s">
        <v>80</v>
      </c>
      <c r="D44" s="9" t="s">
        <v>5</v>
      </c>
      <c r="E44" s="9" t="s">
        <v>128</v>
      </c>
      <c r="F44" s="9" t="s">
        <v>116</v>
      </c>
      <c r="G44" s="9"/>
      <c r="H44" s="70">
        <v>466.1</v>
      </c>
    </row>
    <row r="45" spans="1:8" ht="12.75">
      <c r="A45" s="7" t="s">
        <v>319</v>
      </c>
      <c r="B45" s="8" t="s">
        <v>105</v>
      </c>
      <c r="C45" s="9" t="s">
        <v>80</v>
      </c>
      <c r="D45" s="9" t="s">
        <v>101</v>
      </c>
      <c r="E45" s="9"/>
      <c r="F45" s="9"/>
      <c r="G45" s="9"/>
      <c r="H45" s="68">
        <f>H46</f>
        <v>146.2</v>
      </c>
    </row>
    <row r="46" spans="1:8" ht="51">
      <c r="A46" s="7" t="s">
        <v>320</v>
      </c>
      <c r="B46" s="8" t="s">
        <v>275</v>
      </c>
      <c r="C46" s="9" t="s">
        <v>80</v>
      </c>
      <c r="D46" s="9" t="s">
        <v>101</v>
      </c>
      <c r="E46" s="9" t="s">
        <v>230</v>
      </c>
      <c r="F46" s="9"/>
      <c r="G46" s="9"/>
      <c r="H46" s="69">
        <f>H47</f>
        <v>146.2</v>
      </c>
    </row>
    <row r="47" spans="1:8" ht="25.5">
      <c r="A47" s="7" t="s">
        <v>321</v>
      </c>
      <c r="B47" s="66" t="s">
        <v>115</v>
      </c>
      <c r="C47" s="9" t="s">
        <v>80</v>
      </c>
      <c r="D47" s="9" t="s">
        <v>101</v>
      </c>
      <c r="E47" s="9" t="s">
        <v>230</v>
      </c>
      <c r="F47" s="9" t="s">
        <v>116</v>
      </c>
      <c r="G47" s="9"/>
      <c r="H47" s="47">
        <v>146.2</v>
      </c>
    </row>
    <row r="48" spans="1:8" ht="12.75">
      <c r="A48" s="7" t="s">
        <v>322</v>
      </c>
      <c r="B48" s="66" t="s">
        <v>129</v>
      </c>
      <c r="C48" s="9" t="s">
        <v>80</v>
      </c>
      <c r="D48" s="9" t="s">
        <v>130</v>
      </c>
      <c r="E48" s="9"/>
      <c r="F48" s="9"/>
      <c r="G48" s="9"/>
      <c r="H48" s="70">
        <f>H49+H51+H53+H55+H57+H59+H61+H63+H65+H67+H69</f>
        <v>48468.6</v>
      </c>
    </row>
    <row r="49" spans="1:10" ht="38.25">
      <c r="A49" s="7" t="s">
        <v>323</v>
      </c>
      <c r="B49" s="66" t="s">
        <v>405</v>
      </c>
      <c r="C49" s="9" t="s">
        <v>80</v>
      </c>
      <c r="D49" s="9" t="s">
        <v>130</v>
      </c>
      <c r="E49" s="9" t="s">
        <v>279</v>
      </c>
      <c r="F49" s="9"/>
      <c r="G49" s="9"/>
      <c r="H49" s="69">
        <f>H50</f>
        <v>4288.5</v>
      </c>
      <c r="J49" s="247"/>
    </row>
    <row r="50" spans="1:8" ht="25.5">
      <c r="A50" s="7" t="s">
        <v>324</v>
      </c>
      <c r="B50" s="66" t="s">
        <v>115</v>
      </c>
      <c r="C50" s="9" t="s">
        <v>80</v>
      </c>
      <c r="D50" s="9" t="s">
        <v>130</v>
      </c>
      <c r="E50" s="9" t="s">
        <v>279</v>
      </c>
      <c r="F50" s="9" t="s">
        <v>116</v>
      </c>
      <c r="G50" s="9"/>
      <c r="H50" s="47">
        <v>4288.5</v>
      </c>
    </row>
    <row r="51" spans="1:8" ht="12.75">
      <c r="A51" s="7" t="s">
        <v>325</v>
      </c>
      <c r="B51" s="66" t="s">
        <v>406</v>
      </c>
      <c r="C51" s="9" t="s">
        <v>80</v>
      </c>
      <c r="D51" s="9" t="s">
        <v>130</v>
      </c>
      <c r="E51" s="9" t="s">
        <v>280</v>
      </c>
      <c r="F51" s="9"/>
      <c r="G51" s="9"/>
      <c r="H51" s="69">
        <f>H52</f>
        <v>4418.2</v>
      </c>
    </row>
    <row r="52" spans="1:8" ht="25.5">
      <c r="A52" s="7" t="s">
        <v>326</v>
      </c>
      <c r="B52" s="66" t="s">
        <v>115</v>
      </c>
      <c r="C52" s="9" t="s">
        <v>80</v>
      </c>
      <c r="D52" s="9" t="s">
        <v>130</v>
      </c>
      <c r="E52" s="9" t="s">
        <v>280</v>
      </c>
      <c r="F52" s="9" t="s">
        <v>116</v>
      </c>
      <c r="G52" s="9"/>
      <c r="H52" s="47">
        <v>4418.2</v>
      </c>
    </row>
    <row r="53" spans="1:8" ht="38.25">
      <c r="A53" s="7" t="s">
        <v>327</v>
      </c>
      <c r="B53" s="66" t="s">
        <v>407</v>
      </c>
      <c r="C53" s="9" t="s">
        <v>80</v>
      </c>
      <c r="D53" s="9" t="s">
        <v>130</v>
      </c>
      <c r="E53" s="9" t="s">
        <v>281</v>
      </c>
      <c r="F53" s="9"/>
      <c r="G53" s="9"/>
      <c r="H53" s="69">
        <f>H54</f>
        <v>132.8</v>
      </c>
    </row>
    <row r="54" spans="1:8" ht="25.5">
      <c r="A54" s="7" t="s">
        <v>328</v>
      </c>
      <c r="B54" s="66" t="s">
        <v>115</v>
      </c>
      <c r="C54" s="9" t="s">
        <v>80</v>
      </c>
      <c r="D54" s="9" t="s">
        <v>130</v>
      </c>
      <c r="E54" s="9" t="s">
        <v>281</v>
      </c>
      <c r="F54" s="9" t="s">
        <v>116</v>
      </c>
      <c r="G54" s="9"/>
      <c r="H54" s="47">
        <v>132.8</v>
      </c>
    </row>
    <row r="55" spans="1:8" ht="12.75">
      <c r="A55" s="7" t="s">
        <v>329</v>
      </c>
      <c r="B55" s="66" t="s">
        <v>408</v>
      </c>
      <c r="C55" s="9" t="s">
        <v>80</v>
      </c>
      <c r="D55" s="9" t="s">
        <v>130</v>
      </c>
      <c r="E55" s="9" t="s">
        <v>282</v>
      </c>
      <c r="F55" s="9"/>
      <c r="G55" s="9"/>
      <c r="H55" s="69">
        <f>H56</f>
        <v>858</v>
      </c>
    </row>
    <row r="56" spans="1:8" ht="25.5">
      <c r="A56" s="7" t="s">
        <v>330</v>
      </c>
      <c r="B56" s="66" t="s">
        <v>115</v>
      </c>
      <c r="C56" s="9" t="s">
        <v>80</v>
      </c>
      <c r="D56" s="9" t="s">
        <v>130</v>
      </c>
      <c r="E56" s="9" t="s">
        <v>282</v>
      </c>
      <c r="F56" s="9" t="s">
        <v>116</v>
      </c>
      <c r="G56" s="9"/>
      <c r="H56" s="47">
        <v>858</v>
      </c>
    </row>
    <row r="57" spans="1:8" ht="25.5">
      <c r="A57" s="7" t="s">
        <v>331</v>
      </c>
      <c r="B57" s="66" t="s">
        <v>409</v>
      </c>
      <c r="C57" s="9" t="s">
        <v>80</v>
      </c>
      <c r="D57" s="9" t="s">
        <v>130</v>
      </c>
      <c r="E57" s="9" t="s">
        <v>283</v>
      </c>
      <c r="F57" s="9"/>
      <c r="G57" s="9"/>
      <c r="H57" s="69">
        <f>H58</f>
        <v>233</v>
      </c>
    </row>
    <row r="58" spans="1:13" ht="25.5">
      <c r="A58" s="7" t="s">
        <v>332</v>
      </c>
      <c r="B58" s="66" t="s">
        <v>115</v>
      </c>
      <c r="C58" s="9" t="s">
        <v>80</v>
      </c>
      <c r="D58" s="9" t="s">
        <v>130</v>
      </c>
      <c r="E58" s="9" t="s">
        <v>283</v>
      </c>
      <c r="F58" s="9" t="s">
        <v>116</v>
      </c>
      <c r="G58" s="9"/>
      <c r="H58" s="47">
        <v>233</v>
      </c>
      <c r="M58" s="72"/>
    </row>
    <row r="59" spans="1:13" ht="25.5">
      <c r="A59" s="7" t="s">
        <v>423</v>
      </c>
      <c r="B59" s="66" t="s">
        <v>410</v>
      </c>
      <c r="C59" s="9" t="s">
        <v>80</v>
      </c>
      <c r="D59" s="9" t="s">
        <v>130</v>
      </c>
      <c r="E59" s="9" t="s">
        <v>284</v>
      </c>
      <c r="F59" s="9"/>
      <c r="G59" s="9"/>
      <c r="H59" s="69">
        <f>H60</f>
        <v>34.5</v>
      </c>
      <c r="M59" s="72"/>
    </row>
    <row r="60" spans="1:13" ht="25.5">
      <c r="A60" s="7" t="s">
        <v>424</v>
      </c>
      <c r="B60" s="66" t="s">
        <v>115</v>
      </c>
      <c r="C60" s="9" t="s">
        <v>80</v>
      </c>
      <c r="D60" s="9" t="s">
        <v>130</v>
      </c>
      <c r="E60" s="9" t="s">
        <v>284</v>
      </c>
      <c r="F60" s="9" t="s">
        <v>116</v>
      </c>
      <c r="G60" s="9"/>
      <c r="H60" s="47">
        <v>34.5</v>
      </c>
      <c r="M60" s="72"/>
    </row>
    <row r="61" spans="1:8" ht="25.5">
      <c r="A61" s="7" t="s">
        <v>425</v>
      </c>
      <c r="B61" s="66" t="s">
        <v>411</v>
      </c>
      <c r="C61" s="9" t="s">
        <v>80</v>
      </c>
      <c r="D61" s="9" t="s">
        <v>130</v>
      </c>
      <c r="E61" s="9" t="s">
        <v>412</v>
      </c>
      <c r="F61" s="9"/>
      <c r="G61" s="9"/>
      <c r="H61" s="69">
        <f>H62</f>
        <v>774.8</v>
      </c>
    </row>
    <row r="62" spans="1:8" ht="25.5">
      <c r="A62" s="7" t="s">
        <v>426</v>
      </c>
      <c r="B62" s="66" t="s">
        <v>115</v>
      </c>
      <c r="C62" s="9" t="s">
        <v>80</v>
      </c>
      <c r="D62" s="9" t="s">
        <v>130</v>
      </c>
      <c r="E62" s="9" t="s">
        <v>412</v>
      </c>
      <c r="F62" s="9" t="s">
        <v>116</v>
      </c>
      <c r="G62" s="9"/>
      <c r="H62" s="47">
        <v>774.8</v>
      </c>
    </row>
    <row r="63" spans="1:8" ht="51">
      <c r="A63" s="7" t="s">
        <v>427</v>
      </c>
      <c r="B63" s="66" t="s">
        <v>413</v>
      </c>
      <c r="C63" s="9" t="s">
        <v>80</v>
      </c>
      <c r="D63" s="9" t="s">
        <v>130</v>
      </c>
      <c r="E63" s="9" t="s">
        <v>414</v>
      </c>
      <c r="F63" s="9"/>
      <c r="G63" s="9"/>
      <c r="H63" s="69">
        <f>H64</f>
        <v>8637.1</v>
      </c>
    </row>
    <row r="64" spans="1:8" ht="25.5">
      <c r="A64" s="7" t="s">
        <v>428</v>
      </c>
      <c r="B64" s="66" t="s">
        <v>115</v>
      </c>
      <c r="C64" s="9" t="s">
        <v>80</v>
      </c>
      <c r="D64" s="9" t="s">
        <v>130</v>
      </c>
      <c r="E64" s="9" t="s">
        <v>414</v>
      </c>
      <c r="F64" s="9" t="s">
        <v>116</v>
      </c>
      <c r="G64" s="9"/>
      <c r="H64" s="47">
        <v>8637.1</v>
      </c>
    </row>
    <row r="65" spans="1:8" ht="25.5">
      <c r="A65" s="7" t="s">
        <v>429</v>
      </c>
      <c r="B65" s="66" t="s">
        <v>415</v>
      </c>
      <c r="C65" s="9" t="s">
        <v>80</v>
      </c>
      <c r="D65" s="9" t="s">
        <v>130</v>
      </c>
      <c r="E65" s="9" t="s">
        <v>416</v>
      </c>
      <c r="F65" s="9"/>
      <c r="G65" s="9"/>
      <c r="H65" s="69">
        <f>H66</f>
        <v>3066</v>
      </c>
    </row>
    <row r="66" spans="1:8" ht="25.5">
      <c r="A66" s="7" t="s">
        <v>430</v>
      </c>
      <c r="B66" s="66" t="s">
        <v>115</v>
      </c>
      <c r="C66" s="9" t="s">
        <v>80</v>
      </c>
      <c r="D66" s="9" t="s">
        <v>130</v>
      </c>
      <c r="E66" s="9" t="s">
        <v>416</v>
      </c>
      <c r="F66" s="9" t="s">
        <v>116</v>
      </c>
      <c r="G66" s="9"/>
      <c r="H66" s="47">
        <v>3066</v>
      </c>
    </row>
    <row r="67" spans="1:8" ht="38.25">
      <c r="A67" s="7" t="s">
        <v>431</v>
      </c>
      <c r="B67" s="121" t="s">
        <v>417</v>
      </c>
      <c r="C67" s="9" t="s">
        <v>80</v>
      </c>
      <c r="D67" s="9" t="s">
        <v>130</v>
      </c>
      <c r="E67" s="9" t="s">
        <v>418</v>
      </c>
      <c r="F67" s="9"/>
      <c r="G67" s="9"/>
      <c r="H67" s="69">
        <f>H68</f>
        <v>100</v>
      </c>
    </row>
    <row r="68" spans="1:8" ht="25.5">
      <c r="A68" s="7" t="s">
        <v>432</v>
      </c>
      <c r="B68" s="66" t="s">
        <v>115</v>
      </c>
      <c r="C68" s="9" t="s">
        <v>80</v>
      </c>
      <c r="D68" s="9" t="s">
        <v>130</v>
      </c>
      <c r="E68" s="9" t="s">
        <v>418</v>
      </c>
      <c r="F68" s="9" t="s">
        <v>116</v>
      </c>
      <c r="G68" s="9"/>
      <c r="H68" s="47">
        <v>100</v>
      </c>
    </row>
    <row r="69" spans="1:8" ht="38.25">
      <c r="A69" s="7" t="s">
        <v>433</v>
      </c>
      <c r="B69" s="121" t="s">
        <v>236</v>
      </c>
      <c r="C69" s="9" t="s">
        <v>80</v>
      </c>
      <c r="D69" s="9" t="s">
        <v>130</v>
      </c>
      <c r="E69" s="9" t="s">
        <v>232</v>
      </c>
      <c r="F69" s="9"/>
      <c r="G69" s="9"/>
      <c r="H69" s="69">
        <f>H70+H72</f>
        <v>25925.699999999997</v>
      </c>
    </row>
    <row r="70" spans="1:8" ht="76.5">
      <c r="A70" s="325" t="s">
        <v>434</v>
      </c>
      <c r="B70" s="326" t="s">
        <v>360</v>
      </c>
      <c r="C70" s="327" t="s">
        <v>80</v>
      </c>
      <c r="D70" s="328" t="s">
        <v>130</v>
      </c>
      <c r="E70" s="327" t="s">
        <v>237</v>
      </c>
      <c r="F70" s="327"/>
      <c r="G70" s="327"/>
      <c r="H70" s="70">
        <f>H71</f>
        <v>7088.9</v>
      </c>
    </row>
    <row r="71" spans="1:8" ht="25.5">
      <c r="A71" s="253" t="s">
        <v>435</v>
      </c>
      <c r="B71" s="66" t="s">
        <v>115</v>
      </c>
      <c r="C71" s="9" t="s">
        <v>80</v>
      </c>
      <c r="D71" s="252" t="s">
        <v>130</v>
      </c>
      <c r="E71" s="9" t="s">
        <v>237</v>
      </c>
      <c r="F71" s="9" t="s">
        <v>116</v>
      </c>
      <c r="G71" s="9"/>
      <c r="H71" s="47">
        <v>7088.9</v>
      </c>
    </row>
    <row r="72" spans="1:8" ht="76.5">
      <c r="A72" s="325" t="s">
        <v>436</v>
      </c>
      <c r="B72" s="326" t="s">
        <v>361</v>
      </c>
      <c r="C72" s="327" t="s">
        <v>80</v>
      </c>
      <c r="D72" s="328" t="s">
        <v>130</v>
      </c>
      <c r="E72" s="327" t="s">
        <v>238</v>
      </c>
      <c r="F72" s="327"/>
      <c r="G72" s="327"/>
      <c r="H72" s="70">
        <f>H73+H74</f>
        <v>18836.8</v>
      </c>
    </row>
    <row r="73" spans="1:8" ht="25.5">
      <c r="A73" s="253" t="s">
        <v>437</v>
      </c>
      <c r="B73" s="66" t="s">
        <v>115</v>
      </c>
      <c r="C73" s="9" t="s">
        <v>80</v>
      </c>
      <c r="D73" s="252" t="s">
        <v>130</v>
      </c>
      <c r="E73" s="9" t="s">
        <v>238</v>
      </c>
      <c r="F73" s="9" t="s">
        <v>116</v>
      </c>
      <c r="G73" s="9"/>
      <c r="H73" s="47">
        <v>6436.8</v>
      </c>
    </row>
    <row r="74" spans="1:8" ht="38.25">
      <c r="A74" s="253" t="s">
        <v>438</v>
      </c>
      <c r="B74" s="66" t="s">
        <v>233</v>
      </c>
      <c r="C74" s="9" t="s">
        <v>80</v>
      </c>
      <c r="D74" s="252" t="s">
        <v>130</v>
      </c>
      <c r="E74" s="9" t="s">
        <v>238</v>
      </c>
      <c r="F74" s="9" t="s">
        <v>234</v>
      </c>
      <c r="G74" s="9"/>
      <c r="H74" s="47">
        <v>12400</v>
      </c>
    </row>
    <row r="75" spans="1:16" s="5" customFormat="1" ht="12.75">
      <c r="A75" s="7" t="s">
        <v>333</v>
      </c>
      <c r="B75" s="8" t="s">
        <v>168</v>
      </c>
      <c r="C75" s="9" t="s">
        <v>80</v>
      </c>
      <c r="D75" s="9" t="s">
        <v>7</v>
      </c>
      <c r="E75" s="9"/>
      <c r="F75" s="9"/>
      <c r="G75" s="9"/>
      <c r="H75" s="68">
        <f>H76+H78</f>
        <v>605.4</v>
      </c>
      <c r="K75" s="6"/>
      <c r="L75" s="6"/>
      <c r="M75" s="6"/>
      <c r="N75" s="6"/>
      <c r="O75" s="6"/>
      <c r="P75" s="6"/>
    </row>
    <row r="76" spans="1:8" s="5" customFormat="1" ht="38.25">
      <c r="A76" s="7" t="s">
        <v>334</v>
      </c>
      <c r="B76" s="8" t="s">
        <v>131</v>
      </c>
      <c r="C76" s="9" t="s">
        <v>80</v>
      </c>
      <c r="D76" s="9" t="s">
        <v>7</v>
      </c>
      <c r="E76" s="9" t="s">
        <v>132</v>
      </c>
      <c r="F76" s="9"/>
      <c r="G76" s="9"/>
      <c r="H76" s="71">
        <f>H77</f>
        <v>214.7</v>
      </c>
    </row>
    <row r="77" spans="1:8" s="5" customFormat="1" ht="25.5">
      <c r="A77" s="7" t="s">
        <v>335</v>
      </c>
      <c r="B77" s="66" t="s">
        <v>115</v>
      </c>
      <c r="C77" s="9" t="s">
        <v>80</v>
      </c>
      <c r="D77" s="9" t="s">
        <v>7</v>
      </c>
      <c r="E77" s="9" t="s">
        <v>132</v>
      </c>
      <c r="F77" s="9" t="s">
        <v>116</v>
      </c>
      <c r="G77" s="9"/>
      <c r="H77" s="68">
        <v>214.7</v>
      </c>
    </row>
    <row r="78" spans="1:8" s="5" customFormat="1" ht="38.25">
      <c r="A78" s="7" t="s">
        <v>336</v>
      </c>
      <c r="B78" s="66" t="s">
        <v>133</v>
      </c>
      <c r="C78" s="9" t="s">
        <v>80</v>
      </c>
      <c r="D78" s="9" t="s">
        <v>7</v>
      </c>
      <c r="E78" s="9" t="s">
        <v>134</v>
      </c>
      <c r="F78" s="9"/>
      <c r="G78" s="9"/>
      <c r="H78" s="71">
        <f>H79</f>
        <v>390.7</v>
      </c>
    </row>
    <row r="79" spans="1:8" s="5" customFormat="1" ht="25.5">
      <c r="A79" s="7" t="s">
        <v>337</v>
      </c>
      <c r="B79" s="66" t="s">
        <v>115</v>
      </c>
      <c r="C79" s="9" t="s">
        <v>80</v>
      </c>
      <c r="D79" s="9" t="s">
        <v>7</v>
      </c>
      <c r="E79" s="9" t="s">
        <v>134</v>
      </c>
      <c r="F79" s="9" t="s">
        <v>116</v>
      </c>
      <c r="G79" s="9"/>
      <c r="H79" s="68">
        <v>390.7</v>
      </c>
    </row>
    <row r="80" spans="1:16" ht="12.75">
      <c r="A80" s="7" t="s">
        <v>338</v>
      </c>
      <c r="B80" s="8" t="s">
        <v>79</v>
      </c>
      <c r="C80" s="9" t="s">
        <v>80</v>
      </c>
      <c r="D80" s="9" t="s">
        <v>73</v>
      </c>
      <c r="E80" s="9"/>
      <c r="F80" s="9"/>
      <c r="G80" s="9"/>
      <c r="H80" s="68">
        <f>H81</f>
        <v>568.4</v>
      </c>
      <c r="K80" s="5"/>
      <c r="L80" s="5"/>
      <c r="M80" s="5"/>
      <c r="N80" s="5"/>
      <c r="O80" s="5"/>
      <c r="P80" s="5"/>
    </row>
    <row r="81" spans="1:8" ht="38.25">
      <c r="A81" s="11" t="s">
        <v>339</v>
      </c>
      <c r="B81" s="8" t="s">
        <v>135</v>
      </c>
      <c r="C81" s="9" t="s">
        <v>80</v>
      </c>
      <c r="D81" s="9" t="s">
        <v>73</v>
      </c>
      <c r="E81" s="9" t="s">
        <v>136</v>
      </c>
      <c r="F81" s="9"/>
      <c r="G81" s="9"/>
      <c r="H81" s="69">
        <f>H82</f>
        <v>568.4</v>
      </c>
    </row>
    <row r="82" spans="1:8" ht="25.5">
      <c r="A82" s="11" t="s">
        <v>340</v>
      </c>
      <c r="B82" s="66" t="s">
        <v>115</v>
      </c>
      <c r="C82" s="9" t="s">
        <v>80</v>
      </c>
      <c r="D82" s="9" t="s">
        <v>73</v>
      </c>
      <c r="E82" s="9" t="s">
        <v>136</v>
      </c>
      <c r="F82" s="9" t="s">
        <v>116</v>
      </c>
      <c r="G82" s="9"/>
      <c r="H82" s="47">
        <v>568.4</v>
      </c>
    </row>
    <row r="83" spans="1:8" ht="12.75">
      <c r="A83" s="11" t="s">
        <v>341</v>
      </c>
      <c r="B83" s="8" t="s">
        <v>2</v>
      </c>
      <c r="C83" s="9" t="s">
        <v>80</v>
      </c>
      <c r="D83" s="9" t="s">
        <v>8</v>
      </c>
      <c r="E83" s="9"/>
      <c r="F83" s="9"/>
      <c r="G83" s="9"/>
      <c r="H83" s="68">
        <f>H84</f>
        <v>986.7</v>
      </c>
    </row>
    <row r="84" spans="1:8" ht="38.25">
      <c r="A84" s="11" t="s">
        <v>342</v>
      </c>
      <c r="B84" s="12" t="s">
        <v>137</v>
      </c>
      <c r="C84" s="9" t="s">
        <v>80</v>
      </c>
      <c r="D84" s="9" t="s">
        <v>8</v>
      </c>
      <c r="E84" s="9" t="s">
        <v>138</v>
      </c>
      <c r="F84" s="9"/>
      <c r="G84" s="9"/>
      <c r="H84" s="69">
        <f>H85</f>
        <v>986.7</v>
      </c>
    </row>
    <row r="85" spans="1:8" ht="25.5">
      <c r="A85" s="11" t="s">
        <v>343</v>
      </c>
      <c r="B85" s="66" t="s">
        <v>115</v>
      </c>
      <c r="C85" s="9" t="s">
        <v>80</v>
      </c>
      <c r="D85" s="9" t="s">
        <v>8</v>
      </c>
      <c r="E85" s="9" t="s">
        <v>138</v>
      </c>
      <c r="F85" s="9" t="s">
        <v>116</v>
      </c>
      <c r="G85" s="9"/>
      <c r="H85" s="47">
        <v>986.7</v>
      </c>
    </row>
    <row r="86" spans="1:8" ht="12.75">
      <c r="A86" s="11" t="s">
        <v>344</v>
      </c>
      <c r="B86" s="12" t="s">
        <v>139</v>
      </c>
      <c r="C86" s="9" t="s">
        <v>80</v>
      </c>
      <c r="D86" s="9" t="s">
        <v>140</v>
      </c>
      <c r="E86" s="9"/>
      <c r="F86" s="9"/>
      <c r="G86" s="9"/>
      <c r="H86" s="68">
        <f>H87</f>
        <v>375.8</v>
      </c>
    </row>
    <row r="87" spans="1:8" ht="38.25">
      <c r="A87" s="11" t="s">
        <v>345</v>
      </c>
      <c r="B87" s="12" t="s">
        <v>141</v>
      </c>
      <c r="C87" s="9" t="s">
        <v>80</v>
      </c>
      <c r="D87" s="9" t="s">
        <v>140</v>
      </c>
      <c r="E87" s="9" t="s">
        <v>142</v>
      </c>
      <c r="F87" s="9"/>
      <c r="G87" s="9"/>
      <c r="H87" s="69">
        <f>H88</f>
        <v>375.8</v>
      </c>
    </row>
    <row r="88" spans="1:8" ht="25.5">
      <c r="A88" s="11" t="s">
        <v>346</v>
      </c>
      <c r="B88" s="66" t="s">
        <v>115</v>
      </c>
      <c r="C88" s="9" t="s">
        <v>80</v>
      </c>
      <c r="D88" s="9" t="s">
        <v>140</v>
      </c>
      <c r="E88" s="9" t="s">
        <v>142</v>
      </c>
      <c r="F88" s="9" t="s">
        <v>116</v>
      </c>
      <c r="G88" s="9"/>
      <c r="H88" s="47">
        <v>375.8</v>
      </c>
    </row>
    <row r="89" spans="1:8" ht="12.75">
      <c r="A89" s="11" t="s">
        <v>347</v>
      </c>
      <c r="B89" s="66" t="s">
        <v>143</v>
      </c>
      <c r="C89" s="9" t="s">
        <v>80</v>
      </c>
      <c r="D89" s="9" t="s">
        <v>144</v>
      </c>
      <c r="E89" s="9"/>
      <c r="F89" s="9"/>
      <c r="G89" s="9"/>
      <c r="H89" s="70">
        <f>H90+H92+H94</f>
        <v>7306</v>
      </c>
    </row>
    <row r="90" spans="1:8" ht="25.5">
      <c r="A90" s="11" t="s">
        <v>348</v>
      </c>
      <c r="B90" s="66" t="s">
        <v>419</v>
      </c>
      <c r="C90" s="9" t="s">
        <v>80</v>
      </c>
      <c r="D90" s="9" t="s">
        <v>144</v>
      </c>
      <c r="E90" s="9" t="s">
        <v>420</v>
      </c>
      <c r="F90" s="9"/>
      <c r="G90" s="9"/>
      <c r="H90" s="69">
        <f>H91</f>
        <v>5886</v>
      </c>
    </row>
    <row r="91" spans="1:8" ht="38.25">
      <c r="A91" s="251" t="s">
        <v>439</v>
      </c>
      <c r="B91" s="12" t="s">
        <v>226</v>
      </c>
      <c r="C91" s="9" t="s">
        <v>80</v>
      </c>
      <c r="D91" s="9">
        <v>1004</v>
      </c>
      <c r="E91" s="9" t="s">
        <v>420</v>
      </c>
      <c r="F91" s="9" t="s">
        <v>227</v>
      </c>
      <c r="G91" s="9"/>
      <c r="H91" s="68">
        <v>5886</v>
      </c>
    </row>
    <row r="92" spans="1:8" ht="12.75">
      <c r="A92" s="251" t="s">
        <v>440</v>
      </c>
      <c r="B92" s="35" t="s">
        <v>421</v>
      </c>
      <c r="C92" s="9" t="s">
        <v>80</v>
      </c>
      <c r="D92" s="9" t="s">
        <v>144</v>
      </c>
      <c r="E92" s="9" t="s">
        <v>422</v>
      </c>
      <c r="F92" s="9"/>
      <c r="G92" s="13"/>
      <c r="H92" s="69">
        <f>H93</f>
        <v>694</v>
      </c>
    </row>
    <row r="93" spans="1:10" ht="38.25">
      <c r="A93" s="309" t="s">
        <v>441</v>
      </c>
      <c r="B93" s="35" t="s">
        <v>226</v>
      </c>
      <c r="C93" s="13" t="s">
        <v>80</v>
      </c>
      <c r="D93" s="13">
        <v>1004</v>
      </c>
      <c r="E93" s="9" t="s">
        <v>422</v>
      </c>
      <c r="F93" s="13" t="s">
        <v>227</v>
      </c>
      <c r="G93" s="13"/>
      <c r="H93" s="290">
        <v>694</v>
      </c>
      <c r="J93" s="68"/>
    </row>
    <row r="94" spans="1:10" ht="38.25">
      <c r="A94" s="309" t="s">
        <v>568</v>
      </c>
      <c r="B94" s="35" t="s">
        <v>569</v>
      </c>
      <c r="C94" s="9" t="s">
        <v>80</v>
      </c>
      <c r="D94" s="9" t="s">
        <v>144</v>
      </c>
      <c r="E94" s="9" t="s">
        <v>570</v>
      </c>
      <c r="F94" s="9"/>
      <c r="G94" s="13"/>
      <c r="H94" s="69">
        <f>H95</f>
        <v>726</v>
      </c>
      <c r="J94" s="389"/>
    </row>
    <row r="95" spans="1:10" ht="38.25">
      <c r="A95" s="309" t="s">
        <v>567</v>
      </c>
      <c r="B95" s="35" t="s">
        <v>226</v>
      </c>
      <c r="C95" s="13" t="s">
        <v>80</v>
      </c>
      <c r="D95" s="13">
        <v>1004</v>
      </c>
      <c r="E95" s="9" t="s">
        <v>570</v>
      </c>
      <c r="F95" s="13" t="s">
        <v>227</v>
      </c>
      <c r="G95" s="13"/>
      <c r="H95" s="290">
        <v>726</v>
      </c>
      <c r="J95" s="389"/>
    </row>
    <row r="96" spans="1:8" ht="12.75">
      <c r="A96" s="251" t="s">
        <v>362</v>
      </c>
      <c r="B96" s="12" t="s">
        <v>365</v>
      </c>
      <c r="C96" s="13" t="s">
        <v>80</v>
      </c>
      <c r="D96" s="9" t="s">
        <v>366</v>
      </c>
      <c r="E96" s="9"/>
      <c r="F96" s="9"/>
      <c r="G96" s="9"/>
      <c r="H96" s="68">
        <f>H97</f>
        <v>0</v>
      </c>
    </row>
    <row r="97" spans="1:8" ht="12.75">
      <c r="A97" s="251" t="s">
        <v>363</v>
      </c>
      <c r="B97" s="12" t="s">
        <v>442</v>
      </c>
      <c r="C97" s="9" t="s">
        <v>80</v>
      </c>
      <c r="D97" s="9" t="s">
        <v>366</v>
      </c>
      <c r="E97" s="9" t="s">
        <v>443</v>
      </c>
      <c r="F97" s="9"/>
      <c r="G97" s="9"/>
      <c r="H97" s="69">
        <f>H98</f>
        <v>0</v>
      </c>
    </row>
    <row r="98" spans="1:8" ht="26.25" thickBot="1">
      <c r="A98" s="309" t="s">
        <v>364</v>
      </c>
      <c r="B98" s="66" t="s">
        <v>115</v>
      </c>
      <c r="C98" s="13" t="s">
        <v>80</v>
      </c>
      <c r="D98" s="13" t="s">
        <v>366</v>
      </c>
      <c r="E98" s="13" t="s">
        <v>443</v>
      </c>
      <c r="F98" s="13" t="s">
        <v>116</v>
      </c>
      <c r="G98" s="13"/>
      <c r="H98" s="290">
        <v>0</v>
      </c>
    </row>
    <row r="99" spans="1:16" s="14" customFormat="1" ht="18.75" thickBot="1">
      <c r="A99" s="408" t="s">
        <v>29</v>
      </c>
      <c r="B99" s="409"/>
      <c r="C99" s="405">
        <f>H13+H24+H9</f>
        <v>75852.70000000001</v>
      </c>
      <c r="D99" s="405"/>
      <c r="E99" s="405"/>
      <c r="F99" s="405"/>
      <c r="G99" s="405"/>
      <c r="H99" s="406"/>
      <c r="K99" s="6"/>
      <c r="L99" s="6"/>
      <c r="M99" s="6"/>
      <c r="N99" s="6"/>
      <c r="O99" s="6"/>
      <c r="P99" s="6"/>
    </row>
    <row r="100" spans="8:16" ht="63" customHeight="1">
      <c r="H100" s="4" t="s">
        <v>102</v>
      </c>
      <c r="K100" s="14"/>
      <c r="L100" s="14"/>
      <c r="M100" s="14"/>
      <c r="N100" s="14"/>
      <c r="O100" s="14"/>
      <c r="P100" s="14"/>
    </row>
    <row r="101" spans="5:6" ht="12.75">
      <c r="E101" s="17"/>
      <c r="F101" s="17"/>
    </row>
  </sheetData>
  <mergeCells count="9">
    <mergeCell ref="D1:H1"/>
    <mergeCell ref="D2:H2"/>
    <mergeCell ref="D3:H3"/>
    <mergeCell ref="K14:P14"/>
    <mergeCell ref="C99:H99"/>
    <mergeCell ref="B5:H5"/>
    <mergeCell ref="A99:B99"/>
    <mergeCell ref="D4:H4"/>
    <mergeCell ref="B6:F6"/>
  </mergeCells>
  <printOptions horizontalCentered="1"/>
  <pageMargins left="0.3937007874015748" right="0" top="0.3937007874015748" bottom="0.1968503937007874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57"/>
  <sheetViews>
    <sheetView tabSelected="1" workbookViewId="0" topLeftCell="B1">
      <selection activeCell="D1" sqref="D1:F1"/>
    </sheetView>
  </sheetViews>
  <sheetFormatPr defaultColWidth="9.140625" defaultRowHeight="12.75"/>
  <cols>
    <col min="1" max="1" width="7.57421875" style="16" customWidth="1"/>
    <col min="2" max="2" width="52.140625" style="15" bestFit="1" customWidth="1"/>
    <col min="3" max="4" width="11.8515625" style="16" bestFit="1" customWidth="1"/>
    <col min="5" max="5" width="10.140625" style="16" customWidth="1"/>
    <col min="6" max="6" width="17.57421875" style="25" customWidth="1"/>
    <col min="7" max="16384" width="9.140625" style="6" customWidth="1"/>
  </cols>
  <sheetData>
    <row r="1" spans="4:6" ht="12.75">
      <c r="D1" s="401" t="s">
        <v>235</v>
      </c>
      <c r="E1" s="401"/>
      <c r="F1" s="401"/>
    </row>
    <row r="2" spans="4:6" ht="12.75">
      <c r="D2" s="401" t="s">
        <v>372</v>
      </c>
      <c r="E2" s="401"/>
      <c r="F2" s="401"/>
    </row>
    <row r="3" spans="4:6" ht="12.75">
      <c r="D3" s="401" t="s">
        <v>444</v>
      </c>
      <c r="E3" s="401"/>
      <c r="F3" s="401"/>
    </row>
    <row r="4" spans="4:8" ht="31.5" customHeight="1">
      <c r="D4" s="410" t="s">
        <v>369</v>
      </c>
      <c r="E4" s="410"/>
      <c r="F4" s="410"/>
      <c r="G4" s="321"/>
      <c r="H4" s="321"/>
    </row>
    <row r="5" spans="1:9" ht="39" customHeight="1">
      <c r="A5" s="16"/>
      <c r="B5" s="407" t="s">
        <v>351</v>
      </c>
      <c r="C5" s="407"/>
      <c r="D5" s="407"/>
      <c r="E5" s="407"/>
      <c r="G5" s="18"/>
      <c r="H5" s="18"/>
      <c r="I5" s="18"/>
    </row>
    <row r="6" spans="1:9" ht="29.25" customHeight="1" thickBot="1">
      <c r="A6" s="16"/>
      <c r="B6" s="404" t="s">
        <v>574</v>
      </c>
      <c r="C6" s="404"/>
      <c r="D6" s="404"/>
      <c r="E6" s="404"/>
      <c r="F6" s="404"/>
      <c r="G6" s="18"/>
      <c r="H6" s="18"/>
      <c r="I6" s="18"/>
    </row>
    <row r="7" spans="1:6" s="4" customFormat="1" ht="26.25" thickBot="1">
      <c r="A7" s="2" t="s">
        <v>15</v>
      </c>
      <c r="B7" s="3" t="s">
        <v>96</v>
      </c>
      <c r="C7" s="3" t="s">
        <v>90</v>
      </c>
      <c r="D7" s="3" t="s">
        <v>91</v>
      </c>
      <c r="E7" s="3" t="s">
        <v>92</v>
      </c>
      <c r="F7" s="26" t="s">
        <v>17</v>
      </c>
    </row>
    <row r="8" spans="1:6" s="23" customFormat="1" ht="13.5" thickBot="1">
      <c r="A8" s="129">
        <v>1</v>
      </c>
      <c r="B8" s="120" t="s">
        <v>18</v>
      </c>
      <c r="C8" s="32" t="s">
        <v>10</v>
      </c>
      <c r="D8" s="41"/>
      <c r="E8" s="41"/>
      <c r="F8" s="279">
        <f>F9+F12+F19+F31+F34+F28</f>
        <v>16929.5</v>
      </c>
    </row>
    <row r="9" spans="1:6" s="23" customFormat="1" ht="38.25">
      <c r="A9" s="130" t="s">
        <v>19</v>
      </c>
      <c r="B9" s="318" t="s">
        <v>381</v>
      </c>
      <c r="C9" s="118" t="s">
        <v>3</v>
      </c>
      <c r="D9" s="118"/>
      <c r="E9" s="118"/>
      <c r="F9" s="280">
        <f>F10</f>
        <v>783.3</v>
      </c>
    </row>
    <row r="10" spans="1:9" s="23" customFormat="1" ht="12.75">
      <c r="A10" s="37"/>
      <c r="B10" s="278" t="s">
        <v>113</v>
      </c>
      <c r="C10" s="10" t="s">
        <v>3</v>
      </c>
      <c r="D10" s="10" t="s">
        <v>114</v>
      </c>
      <c r="E10" s="10"/>
      <c r="F10" s="281">
        <f>F11</f>
        <v>783.3</v>
      </c>
      <c r="H10" s="19"/>
      <c r="I10" s="19"/>
    </row>
    <row r="11" spans="1:9" s="23" customFormat="1" ht="25.5">
      <c r="A11" s="37"/>
      <c r="B11" s="278" t="s">
        <v>115</v>
      </c>
      <c r="C11" s="10" t="s">
        <v>3</v>
      </c>
      <c r="D11" s="10" t="s">
        <v>114</v>
      </c>
      <c r="E11" s="10" t="s">
        <v>116</v>
      </c>
      <c r="F11" s="70">
        <f>'Прил. 2'!H16</f>
        <v>783.3</v>
      </c>
      <c r="H11" s="119"/>
      <c r="I11" s="19"/>
    </row>
    <row r="12" spans="1:8" ht="51">
      <c r="A12" s="131" t="s">
        <v>54</v>
      </c>
      <c r="B12" s="329" t="s">
        <v>382</v>
      </c>
      <c r="C12" s="44" t="s">
        <v>4</v>
      </c>
      <c r="D12" s="44"/>
      <c r="E12" s="44"/>
      <c r="F12" s="249">
        <f>F13+F15+F17</f>
        <v>3095.3</v>
      </c>
      <c r="H12" s="250"/>
    </row>
    <row r="13" spans="1:9" ht="25.5">
      <c r="A13" s="131"/>
      <c r="B13" s="66" t="s">
        <v>383</v>
      </c>
      <c r="C13" s="10" t="s">
        <v>4</v>
      </c>
      <c r="D13" s="10" t="s">
        <v>384</v>
      </c>
      <c r="E13" s="10"/>
      <c r="F13" s="68">
        <f>F14</f>
        <v>544.2</v>
      </c>
      <c r="H13" s="19"/>
      <c r="I13" s="19"/>
    </row>
    <row r="14" spans="1:9" ht="25.5">
      <c r="A14" s="131"/>
      <c r="B14" s="66" t="s">
        <v>115</v>
      </c>
      <c r="C14" s="10" t="s">
        <v>4</v>
      </c>
      <c r="D14" s="10" t="s">
        <v>384</v>
      </c>
      <c r="E14" s="10" t="s">
        <v>116</v>
      </c>
      <c r="F14" s="70">
        <f>'Прил. 2'!H19</f>
        <v>544.2</v>
      </c>
      <c r="H14" s="19"/>
      <c r="I14" s="19"/>
    </row>
    <row r="15" spans="1:9" ht="25.5">
      <c r="A15" s="131"/>
      <c r="B15" s="66" t="s">
        <v>385</v>
      </c>
      <c r="C15" s="10" t="s">
        <v>4</v>
      </c>
      <c r="D15" s="10" t="s">
        <v>386</v>
      </c>
      <c r="E15" s="10"/>
      <c r="F15" s="246">
        <f>F16</f>
        <v>155.6</v>
      </c>
      <c r="H15" s="19"/>
      <c r="I15" s="19"/>
    </row>
    <row r="16" spans="1:9" ht="25.5">
      <c r="A16" s="131"/>
      <c r="B16" s="66" t="s">
        <v>115</v>
      </c>
      <c r="C16" s="10" t="s">
        <v>4</v>
      </c>
      <c r="D16" s="10" t="s">
        <v>386</v>
      </c>
      <c r="E16" s="10" t="s">
        <v>116</v>
      </c>
      <c r="F16" s="70">
        <f>'Прил. 2'!H21</f>
        <v>155.6</v>
      </c>
      <c r="H16" s="19"/>
      <c r="I16" s="19"/>
    </row>
    <row r="17" spans="1:9" ht="25.5">
      <c r="A17" s="131"/>
      <c r="B17" s="8" t="s">
        <v>387</v>
      </c>
      <c r="C17" s="9" t="s">
        <v>4</v>
      </c>
      <c r="D17" s="10" t="s">
        <v>117</v>
      </c>
      <c r="E17" s="10"/>
      <c r="F17" s="246">
        <f>F18</f>
        <v>2395.5</v>
      </c>
      <c r="H17" s="19"/>
      <c r="I17" s="19"/>
    </row>
    <row r="18" spans="1:9" ht="25.5">
      <c r="A18" s="131"/>
      <c r="B18" s="66" t="s">
        <v>115</v>
      </c>
      <c r="C18" s="9" t="s">
        <v>4</v>
      </c>
      <c r="D18" s="10" t="s">
        <v>117</v>
      </c>
      <c r="E18" s="10" t="s">
        <v>116</v>
      </c>
      <c r="F18" s="70">
        <f>'Прил. 2'!H23</f>
        <v>2395.5</v>
      </c>
      <c r="H18" s="19"/>
      <c r="I18" s="19"/>
    </row>
    <row r="19" spans="1:6" ht="51">
      <c r="A19" s="131" t="s">
        <v>55</v>
      </c>
      <c r="B19" s="285" t="s">
        <v>167</v>
      </c>
      <c r="C19" s="44" t="s">
        <v>23</v>
      </c>
      <c r="D19" s="44"/>
      <c r="E19" s="44"/>
      <c r="F19" s="249">
        <f>F20+F22+F24+F26</f>
        <v>10906.8</v>
      </c>
    </row>
    <row r="20" spans="1:9" ht="25.5">
      <c r="A20" s="131"/>
      <c r="B20" s="278" t="s">
        <v>118</v>
      </c>
      <c r="C20" s="9" t="s">
        <v>23</v>
      </c>
      <c r="D20" s="10" t="s">
        <v>119</v>
      </c>
      <c r="E20" s="10"/>
      <c r="F20" s="246">
        <f>F21</f>
        <v>789.3</v>
      </c>
      <c r="H20" s="19"/>
      <c r="I20" s="19"/>
    </row>
    <row r="21" spans="1:9" ht="25.5">
      <c r="A21" s="131"/>
      <c r="B21" s="278" t="s">
        <v>115</v>
      </c>
      <c r="C21" s="9" t="s">
        <v>23</v>
      </c>
      <c r="D21" s="10" t="s">
        <v>119</v>
      </c>
      <c r="E21" s="10" t="s">
        <v>116</v>
      </c>
      <c r="F21" s="246">
        <f>'Прил. 2'!H27</f>
        <v>789.3</v>
      </c>
      <c r="H21" s="19"/>
      <c r="I21" s="19"/>
    </row>
    <row r="22" spans="1:9" ht="25.5">
      <c r="A22" s="131"/>
      <c r="B22" s="8" t="s">
        <v>394</v>
      </c>
      <c r="C22" s="9" t="s">
        <v>23</v>
      </c>
      <c r="D22" s="10" t="s">
        <v>395</v>
      </c>
      <c r="E22" s="10"/>
      <c r="F22" s="246">
        <f>F23</f>
        <v>7497</v>
      </c>
      <c r="H22" s="19"/>
      <c r="I22" s="19"/>
    </row>
    <row r="23" spans="1:9" ht="25.5">
      <c r="A23" s="131"/>
      <c r="B23" s="66" t="s">
        <v>115</v>
      </c>
      <c r="C23" s="9" t="s">
        <v>23</v>
      </c>
      <c r="D23" s="10" t="s">
        <v>395</v>
      </c>
      <c r="E23" s="10" t="s">
        <v>116</v>
      </c>
      <c r="F23" s="246">
        <f>'Прил. 2'!H29</f>
        <v>7497</v>
      </c>
      <c r="H23" s="19"/>
      <c r="I23" s="19"/>
    </row>
    <row r="24" spans="1:9" ht="25.5">
      <c r="A24" s="131"/>
      <c r="B24" s="66" t="s">
        <v>396</v>
      </c>
      <c r="C24" s="9" t="s">
        <v>23</v>
      </c>
      <c r="D24" s="10" t="s">
        <v>397</v>
      </c>
      <c r="E24" s="10"/>
      <c r="F24" s="246">
        <f>F25</f>
        <v>2566</v>
      </c>
      <c r="H24" s="19"/>
      <c r="I24" s="19"/>
    </row>
    <row r="25" spans="1:9" ht="25.5">
      <c r="A25" s="131"/>
      <c r="B25" s="66" t="s">
        <v>226</v>
      </c>
      <c r="C25" s="9" t="s">
        <v>23</v>
      </c>
      <c r="D25" s="10" t="s">
        <v>397</v>
      </c>
      <c r="E25" s="10" t="s">
        <v>227</v>
      </c>
      <c r="F25" s="246">
        <f>'Прил. 2'!H31</f>
        <v>2566</v>
      </c>
      <c r="H25" s="19"/>
      <c r="I25" s="19"/>
    </row>
    <row r="26" spans="1:9" ht="51">
      <c r="A26" s="131"/>
      <c r="B26" s="66" t="s">
        <v>402</v>
      </c>
      <c r="C26" s="9" t="s">
        <v>23</v>
      </c>
      <c r="D26" s="10" t="s">
        <v>403</v>
      </c>
      <c r="E26" s="10"/>
      <c r="F26" s="246">
        <f>F27</f>
        <v>54.5</v>
      </c>
      <c r="H26" s="19"/>
      <c r="I26" s="19"/>
    </row>
    <row r="27" spans="1:9" ht="25.5">
      <c r="A27" s="131"/>
      <c r="B27" s="66" t="s">
        <v>226</v>
      </c>
      <c r="C27" s="9" t="s">
        <v>23</v>
      </c>
      <c r="D27" s="10" t="s">
        <v>403</v>
      </c>
      <c r="E27" s="10" t="s">
        <v>227</v>
      </c>
      <c r="F27" s="246">
        <f>'Прил. 2'!H33</f>
        <v>54.5</v>
      </c>
      <c r="H27" s="19"/>
      <c r="I27" s="19"/>
    </row>
    <row r="28" spans="1:9" ht="25.5">
      <c r="A28" s="131" t="s">
        <v>63</v>
      </c>
      <c r="B28" s="285" t="s">
        <v>228</v>
      </c>
      <c r="C28" s="45" t="s">
        <v>103</v>
      </c>
      <c r="D28" s="45"/>
      <c r="E28" s="45"/>
      <c r="F28" s="249">
        <f>F29</f>
        <v>1656.1</v>
      </c>
      <c r="H28" s="19"/>
      <c r="I28" s="19"/>
    </row>
    <row r="29" spans="1:9" ht="25.5">
      <c r="A29" s="131"/>
      <c r="B29" s="7" t="s">
        <v>121</v>
      </c>
      <c r="C29" s="9" t="s">
        <v>103</v>
      </c>
      <c r="D29" s="9" t="s">
        <v>122</v>
      </c>
      <c r="E29" s="9"/>
      <c r="F29" s="68">
        <f>F30</f>
        <v>1656.1</v>
      </c>
      <c r="H29" s="19"/>
      <c r="I29" s="19"/>
    </row>
    <row r="30" spans="1:9" ht="25.5">
      <c r="A30" s="131"/>
      <c r="B30" s="278" t="s">
        <v>115</v>
      </c>
      <c r="C30" s="9" t="s">
        <v>103</v>
      </c>
      <c r="D30" s="9" t="s">
        <v>122</v>
      </c>
      <c r="E30" s="9" t="s">
        <v>116</v>
      </c>
      <c r="F30" s="246">
        <f>'Прил. 2'!H12</f>
        <v>1656.1</v>
      </c>
      <c r="H30" s="19"/>
      <c r="I30" s="19"/>
    </row>
    <row r="31" spans="1:6" ht="12.75">
      <c r="A31" s="131" t="s">
        <v>65</v>
      </c>
      <c r="B31" s="285" t="s">
        <v>76</v>
      </c>
      <c r="C31" s="45" t="s">
        <v>123</v>
      </c>
      <c r="D31" s="45"/>
      <c r="E31" s="45"/>
      <c r="F31" s="249">
        <f>F32</f>
        <v>10</v>
      </c>
    </row>
    <row r="32" spans="1:6" ht="12.75">
      <c r="A32" s="131"/>
      <c r="B32" s="7" t="s">
        <v>93</v>
      </c>
      <c r="C32" s="9" t="s">
        <v>123</v>
      </c>
      <c r="D32" s="9" t="s">
        <v>124</v>
      </c>
      <c r="E32" s="9"/>
      <c r="F32" s="68">
        <f>F33</f>
        <v>10</v>
      </c>
    </row>
    <row r="33" spans="1:6" ht="12.75">
      <c r="A33" s="131"/>
      <c r="B33" s="7" t="s">
        <v>1</v>
      </c>
      <c r="C33" s="9" t="s">
        <v>123</v>
      </c>
      <c r="D33" s="9" t="s">
        <v>124</v>
      </c>
      <c r="E33" s="9" t="s">
        <v>125</v>
      </c>
      <c r="F33" s="246">
        <f>'Прил. 2'!H36</f>
        <v>10</v>
      </c>
    </row>
    <row r="34" spans="1:6" ht="12.75">
      <c r="A34" s="131" t="s">
        <v>89</v>
      </c>
      <c r="B34" s="286" t="s">
        <v>9</v>
      </c>
      <c r="C34" s="45" t="s">
        <v>126</v>
      </c>
      <c r="D34" s="44"/>
      <c r="E34" s="44"/>
      <c r="F34" s="249">
        <f>F35+F37</f>
        <v>478</v>
      </c>
    </row>
    <row r="35" spans="1:6" ht="63.75">
      <c r="A35" s="131"/>
      <c r="B35" s="7" t="s">
        <v>229</v>
      </c>
      <c r="C35" s="9" t="s">
        <v>126</v>
      </c>
      <c r="D35" s="9" t="s">
        <v>127</v>
      </c>
      <c r="E35" s="9"/>
      <c r="F35" s="68">
        <f>F36</f>
        <v>418</v>
      </c>
    </row>
    <row r="36" spans="1:6" ht="25.5">
      <c r="A36" s="132"/>
      <c r="B36" s="278" t="s">
        <v>115</v>
      </c>
      <c r="C36" s="9" t="s">
        <v>126</v>
      </c>
      <c r="D36" s="9" t="s">
        <v>127</v>
      </c>
      <c r="E36" s="9" t="s">
        <v>116</v>
      </c>
      <c r="F36" s="68">
        <f>'Прил. 2'!H39</f>
        <v>418</v>
      </c>
    </row>
    <row r="37" spans="1:6" ht="38.25">
      <c r="A37" s="132"/>
      <c r="B37" s="278" t="s">
        <v>260</v>
      </c>
      <c r="C37" s="9" t="s">
        <v>126</v>
      </c>
      <c r="D37" s="9" t="s">
        <v>259</v>
      </c>
      <c r="E37" s="9"/>
      <c r="F37" s="68">
        <f>F38</f>
        <v>60</v>
      </c>
    </row>
    <row r="38" spans="1:6" ht="13.5" thickBot="1">
      <c r="A38" s="133"/>
      <c r="B38" s="287" t="s">
        <v>1</v>
      </c>
      <c r="C38" s="255" t="s">
        <v>126</v>
      </c>
      <c r="D38" s="255" t="s">
        <v>259</v>
      </c>
      <c r="E38" s="256" t="s">
        <v>125</v>
      </c>
      <c r="F38" s="282">
        <f>'Прил. 2'!H41</f>
        <v>60</v>
      </c>
    </row>
    <row r="39" spans="1:6" s="5" customFormat="1" ht="26.25" thickBot="1">
      <c r="A39" s="129">
        <v>2</v>
      </c>
      <c r="B39" s="120" t="s">
        <v>25</v>
      </c>
      <c r="C39" s="32" t="s">
        <v>11</v>
      </c>
      <c r="D39" s="32"/>
      <c r="E39" s="32"/>
      <c r="F39" s="279">
        <f>F40</f>
        <v>466.1</v>
      </c>
    </row>
    <row r="40" spans="1:6" ht="38.25">
      <c r="A40" s="134" t="s">
        <v>24</v>
      </c>
      <c r="B40" s="329" t="s">
        <v>404</v>
      </c>
      <c r="C40" s="42" t="s">
        <v>5</v>
      </c>
      <c r="D40" s="42"/>
      <c r="E40" s="42"/>
      <c r="F40" s="283">
        <f>F41</f>
        <v>466.1</v>
      </c>
    </row>
    <row r="41" spans="1:6" ht="63.75">
      <c r="A41" s="37"/>
      <c r="B41" s="254" t="s">
        <v>274</v>
      </c>
      <c r="C41" s="9" t="s">
        <v>5</v>
      </c>
      <c r="D41" s="9" t="s">
        <v>128</v>
      </c>
      <c r="E41" s="9"/>
      <c r="F41" s="68">
        <f>F42</f>
        <v>466.1</v>
      </c>
    </row>
    <row r="42" spans="1:6" ht="26.25" thickBot="1">
      <c r="A42" s="135"/>
      <c r="B42" s="121" t="s">
        <v>115</v>
      </c>
      <c r="C42" s="9" t="s">
        <v>5</v>
      </c>
      <c r="D42" s="9" t="s">
        <v>128</v>
      </c>
      <c r="E42" s="9" t="s">
        <v>116</v>
      </c>
      <c r="F42" s="246">
        <f>'Прил. 2'!H44</f>
        <v>466.1</v>
      </c>
    </row>
    <row r="43" spans="1:6" s="5" customFormat="1" ht="13.5" thickBot="1">
      <c r="A43" s="129">
        <v>3</v>
      </c>
      <c r="B43" s="125" t="s">
        <v>75</v>
      </c>
      <c r="C43" s="49" t="s">
        <v>12</v>
      </c>
      <c r="D43" s="32"/>
      <c r="E43" s="32"/>
      <c r="F43" s="279">
        <f>F44+F47</f>
        <v>48614.799999999996</v>
      </c>
    </row>
    <row r="44" spans="1:6" s="5" customFormat="1" ht="12.75">
      <c r="A44" s="134" t="s">
        <v>56</v>
      </c>
      <c r="B44" s="126" t="s">
        <v>105</v>
      </c>
      <c r="C44" s="43" t="s">
        <v>101</v>
      </c>
      <c r="D44" s="48"/>
      <c r="E44" s="48"/>
      <c r="F44" s="283">
        <f>F45</f>
        <v>146.2</v>
      </c>
    </row>
    <row r="45" spans="1:6" s="5" customFormat="1" ht="51">
      <c r="A45" s="136"/>
      <c r="B45" s="122" t="s">
        <v>275</v>
      </c>
      <c r="C45" s="9" t="s">
        <v>101</v>
      </c>
      <c r="D45" s="9" t="s">
        <v>230</v>
      </c>
      <c r="E45" s="9"/>
      <c r="F45" s="68">
        <f>F46</f>
        <v>146.2</v>
      </c>
    </row>
    <row r="46" spans="1:6" s="5" customFormat="1" ht="25.5">
      <c r="A46" s="136"/>
      <c r="B46" s="121" t="s">
        <v>115</v>
      </c>
      <c r="C46" s="9" t="s">
        <v>101</v>
      </c>
      <c r="D46" s="9" t="s">
        <v>230</v>
      </c>
      <c r="E46" s="9" t="s">
        <v>116</v>
      </c>
      <c r="F46" s="68">
        <f>'Прил. 2'!H47</f>
        <v>146.2</v>
      </c>
    </row>
    <row r="47" spans="1:6" s="5" customFormat="1" ht="12.75">
      <c r="A47" s="134" t="s">
        <v>104</v>
      </c>
      <c r="B47" s="127" t="s">
        <v>129</v>
      </c>
      <c r="C47" s="45" t="s">
        <v>130</v>
      </c>
      <c r="D47" s="45"/>
      <c r="E47" s="45"/>
      <c r="F47" s="283">
        <f>F48+F50+F52+F54+F56+F58+F60+F62+F64+F66+F68</f>
        <v>48468.6</v>
      </c>
    </row>
    <row r="48" spans="1:6" s="5" customFormat="1" ht="38.25">
      <c r="A48" s="137"/>
      <c r="B48" s="66" t="s">
        <v>405</v>
      </c>
      <c r="C48" s="9" t="s">
        <v>130</v>
      </c>
      <c r="D48" s="9" t="s">
        <v>279</v>
      </c>
      <c r="E48" s="9"/>
      <c r="F48" s="246">
        <f>F49</f>
        <v>4288.5</v>
      </c>
    </row>
    <row r="49" spans="1:6" s="5" customFormat="1" ht="25.5">
      <c r="A49" s="137"/>
      <c r="B49" s="66" t="s">
        <v>115</v>
      </c>
      <c r="C49" s="9" t="s">
        <v>130</v>
      </c>
      <c r="D49" s="9" t="s">
        <v>279</v>
      </c>
      <c r="E49" s="9" t="s">
        <v>116</v>
      </c>
      <c r="F49" s="246">
        <f>'Прил. 2'!H50</f>
        <v>4288.5</v>
      </c>
    </row>
    <row r="50" spans="1:6" s="5" customFormat="1" ht="12.75">
      <c r="A50" s="137"/>
      <c r="B50" s="66" t="s">
        <v>406</v>
      </c>
      <c r="C50" s="9" t="s">
        <v>130</v>
      </c>
      <c r="D50" s="9" t="s">
        <v>280</v>
      </c>
      <c r="E50" s="9"/>
      <c r="F50" s="246">
        <f>F51</f>
        <v>4418.2</v>
      </c>
    </row>
    <row r="51" spans="1:6" s="5" customFormat="1" ht="25.5">
      <c r="A51" s="137"/>
      <c r="B51" s="66" t="s">
        <v>115</v>
      </c>
      <c r="C51" s="9" t="s">
        <v>130</v>
      </c>
      <c r="D51" s="9" t="s">
        <v>280</v>
      </c>
      <c r="E51" s="9" t="s">
        <v>116</v>
      </c>
      <c r="F51" s="246">
        <f>'Прил. 2'!H52</f>
        <v>4418.2</v>
      </c>
    </row>
    <row r="52" spans="1:6" s="5" customFormat="1" ht="25.5">
      <c r="A52" s="137"/>
      <c r="B52" s="66" t="s">
        <v>407</v>
      </c>
      <c r="C52" s="9" t="s">
        <v>130</v>
      </c>
      <c r="D52" s="9" t="s">
        <v>281</v>
      </c>
      <c r="E52" s="9"/>
      <c r="F52" s="246">
        <f>F53</f>
        <v>132.8</v>
      </c>
    </row>
    <row r="53" spans="1:6" s="5" customFormat="1" ht="25.5">
      <c r="A53" s="137"/>
      <c r="B53" s="66" t="s">
        <v>115</v>
      </c>
      <c r="C53" s="9" t="s">
        <v>130</v>
      </c>
      <c r="D53" s="9" t="s">
        <v>281</v>
      </c>
      <c r="E53" s="9" t="s">
        <v>116</v>
      </c>
      <c r="F53" s="246">
        <f>'Прил. 2'!H54</f>
        <v>132.8</v>
      </c>
    </row>
    <row r="54" spans="1:6" s="5" customFormat="1" ht="12.75">
      <c r="A54" s="137"/>
      <c r="B54" s="66" t="s">
        <v>408</v>
      </c>
      <c r="C54" s="9" t="s">
        <v>130</v>
      </c>
      <c r="D54" s="9" t="s">
        <v>282</v>
      </c>
      <c r="E54" s="9"/>
      <c r="F54" s="246">
        <f>F55</f>
        <v>858</v>
      </c>
    </row>
    <row r="55" spans="1:6" s="5" customFormat="1" ht="25.5">
      <c r="A55" s="137"/>
      <c r="B55" s="66" t="s">
        <v>115</v>
      </c>
      <c r="C55" s="9" t="s">
        <v>130</v>
      </c>
      <c r="D55" s="9" t="s">
        <v>282</v>
      </c>
      <c r="E55" s="9" t="s">
        <v>116</v>
      </c>
      <c r="F55" s="246">
        <f>'Прил. 2'!H56</f>
        <v>858</v>
      </c>
    </row>
    <row r="56" spans="1:6" s="5" customFormat="1" ht="25.5">
      <c r="A56" s="137"/>
      <c r="B56" s="66" t="s">
        <v>409</v>
      </c>
      <c r="C56" s="9" t="s">
        <v>130</v>
      </c>
      <c r="D56" s="9" t="s">
        <v>283</v>
      </c>
      <c r="E56" s="9"/>
      <c r="F56" s="246">
        <f>F57</f>
        <v>233</v>
      </c>
    </row>
    <row r="57" spans="1:6" s="5" customFormat="1" ht="25.5">
      <c r="A57" s="137"/>
      <c r="B57" s="66" t="s">
        <v>115</v>
      </c>
      <c r="C57" s="9" t="s">
        <v>130</v>
      </c>
      <c r="D57" s="9" t="s">
        <v>283</v>
      </c>
      <c r="E57" s="9" t="s">
        <v>116</v>
      </c>
      <c r="F57" s="246">
        <f>'Прил. 2'!H58</f>
        <v>233</v>
      </c>
    </row>
    <row r="58" spans="1:6" s="5" customFormat="1" ht="25.5">
      <c r="A58" s="137"/>
      <c r="B58" s="66" t="s">
        <v>410</v>
      </c>
      <c r="C58" s="9" t="s">
        <v>130</v>
      </c>
      <c r="D58" s="9" t="s">
        <v>284</v>
      </c>
      <c r="E58" s="9"/>
      <c r="F58" s="246">
        <f>F59</f>
        <v>34.5</v>
      </c>
    </row>
    <row r="59" spans="1:6" s="5" customFormat="1" ht="25.5">
      <c r="A59" s="137"/>
      <c r="B59" s="66" t="s">
        <v>115</v>
      </c>
      <c r="C59" s="9" t="s">
        <v>130</v>
      </c>
      <c r="D59" s="9" t="s">
        <v>284</v>
      </c>
      <c r="E59" s="9" t="s">
        <v>116</v>
      </c>
      <c r="F59" s="246">
        <f>'Прил. 2'!H60</f>
        <v>34.5</v>
      </c>
    </row>
    <row r="60" spans="1:6" s="5" customFormat="1" ht="25.5">
      <c r="A60" s="137"/>
      <c r="B60" s="66" t="s">
        <v>411</v>
      </c>
      <c r="C60" s="9" t="s">
        <v>130</v>
      </c>
      <c r="D60" s="9" t="s">
        <v>412</v>
      </c>
      <c r="E60" s="9"/>
      <c r="F60" s="246">
        <f>F61</f>
        <v>774.8</v>
      </c>
    </row>
    <row r="61" spans="1:6" ht="25.5">
      <c r="A61" s="134"/>
      <c r="B61" s="66" t="s">
        <v>115</v>
      </c>
      <c r="C61" s="9" t="s">
        <v>130</v>
      </c>
      <c r="D61" s="9" t="s">
        <v>412</v>
      </c>
      <c r="E61" s="9" t="s">
        <v>116</v>
      </c>
      <c r="F61" s="246">
        <f>'Прил. 2'!H62</f>
        <v>774.8</v>
      </c>
    </row>
    <row r="62" spans="1:6" ht="51">
      <c r="A62" s="134"/>
      <c r="B62" s="66" t="s">
        <v>413</v>
      </c>
      <c r="C62" s="9" t="s">
        <v>130</v>
      </c>
      <c r="D62" s="9" t="s">
        <v>414</v>
      </c>
      <c r="E62" s="9"/>
      <c r="F62" s="246">
        <f>F63</f>
        <v>8637.1</v>
      </c>
    </row>
    <row r="63" spans="1:6" ht="25.5">
      <c r="A63" s="134"/>
      <c r="B63" s="66" t="s">
        <v>115</v>
      </c>
      <c r="C63" s="9" t="s">
        <v>130</v>
      </c>
      <c r="D63" s="9" t="s">
        <v>414</v>
      </c>
      <c r="E63" s="9" t="s">
        <v>116</v>
      </c>
      <c r="F63" s="246">
        <f>'Прил. 2'!H64</f>
        <v>8637.1</v>
      </c>
    </row>
    <row r="64" spans="1:6" ht="25.5">
      <c r="A64" s="134"/>
      <c r="B64" s="66" t="s">
        <v>415</v>
      </c>
      <c r="C64" s="9" t="s">
        <v>130</v>
      </c>
      <c r="D64" s="9" t="s">
        <v>416</v>
      </c>
      <c r="E64" s="9"/>
      <c r="F64" s="246">
        <f>F65</f>
        <v>3066</v>
      </c>
    </row>
    <row r="65" spans="1:6" ht="25.5">
      <c r="A65" s="134"/>
      <c r="B65" s="66" t="s">
        <v>115</v>
      </c>
      <c r="C65" s="9" t="s">
        <v>130</v>
      </c>
      <c r="D65" s="9" t="s">
        <v>416</v>
      </c>
      <c r="E65" s="9" t="s">
        <v>116</v>
      </c>
      <c r="F65" s="246">
        <f>'Прил. 2'!H66</f>
        <v>3066</v>
      </c>
    </row>
    <row r="66" spans="1:6" ht="25.5">
      <c r="A66" s="134"/>
      <c r="B66" s="121" t="s">
        <v>417</v>
      </c>
      <c r="C66" s="9" t="s">
        <v>130</v>
      </c>
      <c r="D66" s="9" t="s">
        <v>418</v>
      </c>
      <c r="E66" s="9"/>
      <c r="F66" s="246">
        <f>F67</f>
        <v>100</v>
      </c>
    </row>
    <row r="67" spans="1:6" ht="25.5">
      <c r="A67" s="134"/>
      <c r="B67" s="66" t="s">
        <v>115</v>
      </c>
      <c r="C67" s="9" t="s">
        <v>130</v>
      </c>
      <c r="D67" s="9" t="s">
        <v>418</v>
      </c>
      <c r="E67" s="9" t="s">
        <v>116</v>
      </c>
      <c r="F67" s="246">
        <f>'Прил. 2'!H68</f>
        <v>100</v>
      </c>
    </row>
    <row r="68" spans="1:6" ht="38.25">
      <c r="A68" s="37"/>
      <c r="B68" s="121" t="s">
        <v>236</v>
      </c>
      <c r="C68" s="9" t="s">
        <v>130</v>
      </c>
      <c r="D68" s="9" t="s">
        <v>232</v>
      </c>
      <c r="E68" s="9"/>
      <c r="F68" s="68">
        <f>F69+F71</f>
        <v>25925.699999999997</v>
      </c>
    </row>
    <row r="69" spans="1:6" ht="76.5">
      <c r="A69" s="135"/>
      <c r="B69" s="326" t="s">
        <v>360</v>
      </c>
      <c r="C69" s="252" t="s">
        <v>130</v>
      </c>
      <c r="D69" s="9" t="s">
        <v>237</v>
      </c>
      <c r="E69" s="9"/>
      <c r="F69" s="246">
        <f>'Прил. 2'!H70</f>
        <v>7088.9</v>
      </c>
    </row>
    <row r="70" spans="1:6" ht="25.5">
      <c r="A70" s="135"/>
      <c r="B70" s="66" t="s">
        <v>115</v>
      </c>
      <c r="C70" s="252" t="s">
        <v>130</v>
      </c>
      <c r="D70" s="9" t="s">
        <v>237</v>
      </c>
      <c r="E70" s="9" t="s">
        <v>116</v>
      </c>
      <c r="F70" s="246">
        <f>'Прил. 2'!H71</f>
        <v>7088.9</v>
      </c>
    </row>
    <row r="71" spans="1:6" ht="76.5">
      <c r="A71" s="135"/>
      <c r="B71" s="326" t="s">
        <v>361</v>
      </c>
      <c r="C71" s="252" t="s">
        <v>130</v>
      </c>
      <c r="D71" s="9" t="s">
        <v>238</v>
      </c>
      <c r="E71" s="9"/>
      <c r="F71" s="246">
        <f>'Прил. 2'!H72</f>
        <v>18836.8</v>
      </c>
    </row>
    <row r="72" spans="1:6" ht="25.5">
      <c r="A72" s="135"/>
      <c r="B72" s="66" t="s">
        <v>115</v>
      </c>
      <c r="C72" s="252" t="s">
        <v>130</v>
      </c>
      <c r="D72" s="9" t="s">
        <v>238</v>
      </c>
      <c r="E72" s="9" t="s">
        <v>116</v>
      </c>
      <c r="F72" s="246">
        <f>'Прил. 2'!H73</f>
        <v>6436.8</v>
      </c>
    </row>
    <row r="73" spans="1:6" ht="39" thickBot="1">
      <c r="A73" s="135"/>
      <c r="B73" s="66" t="s">
        <v>233</v>
      </c>
      <c r="C73" s="252" t="s">
        <v>130</v>
      </c>
      <c r="D73" s="9" t="s">
        <v>238</v>
      </c>
      <c r="E73" s="9" t="s">
        <v>234</v>
      </c>
      <c r="F73" s="246">
        <f>'Прил. 2'!H74</f>
        <v>12400</v>
      </c>
    </row>
    <row r="74" spans="1:6" s="5" customFormat="1" ht="13.5" thickBot="1">
      <c r="A74" s="129">
        <v>4</v>
      </c>
      <c r="B74" s="120" t="s">
        <v>26</v>
      </c>
      <c r="C74" s="32" t="s">
        <v>13</v>
      </c>
      <c r="D74" s="32"/>
      <c r="E74" s="32"/>
      <c r="F74" s="279">
        <f>F75</f>
        <v>605.4</v>
      </c>
    </row>
    <row r="75" spans="1:6" ht="12.75">
      <c r="A75" s="134" t="s">
        <v>57</v>
      </c>
      <c r="B75" s="124" t="s">
        <v>6</v>
      </c>
      <c r="C75" s="42" t="s">
        <v>7</v>
      </c>
      <c r="D75" s="42"/>
      <c r="E75" s="42"/>
      <c r="F75" s="283">
        <f>F76+F78</f>
        <v>605.4</v>
      </c>
    </row>
    <row r="76" spans="1:6" ht="38.25">
      <c r="A76" s="134"/>
      <c r="B76" s="122" t="s">
        <v>131</v>
      </c>
      <c r="C76" s="9" t="s">
        <v>7</v>
      </c>
      <c r="D76" s="9" t="s">
        <v>132</v>
      </c>
      <c r="E76" s="9"/>
      <c r="F76" s="246">
        <f>F77</f>
        <v>214.7</v>
      </c>
    </row>
    <row r="77" spans="1:6" ht="25.5">
      <c r="A77" s="134"/>
      <c r="B77" s="121" t="s">
        <v>115</v>
      </c>
      <c r="C77" s="9" t="s">
        <v>7</v>
      </c>
      <c r="D77" s="9" t="s">
        <v>132</v>
      </c>
      <c r="E77" s="9" t="s">
        <v>116</v>
      </c>
      <c r="F77" s="246">
        <f>'Прил. 2'!H77</f>
        <v>214.7</v>
      </c>
    </row>
    <row r="78" spans="1:6" ht="38.25">
      <c r="A78" s="37"/>
      <c r="B78" s="121" t="s">
        <v>133</v>
      </c>
      <c r="C78" s="9" t="s">
        <v>7</v>
      </c>
      <c r="D78" s="9" t="s">
        <v>134</v>
      </c>
      <c r="E78" s="9"/>
      <c r="F78" s="246">
        <f>F79</f>
        <v>390.7</v>
      </c>
    </row>
    <row r="79" spans="1:6" ht="26.25" thickBot="1">
      <c r="A79" s="135"/>
      <c r="B79" s="121" t="s">
        <v>115</v>
      </c>
      <c r="C79" s="9" t="s">
        <v>7</v>
      </c>
      <c r="D79" s="9" t="s">
        <v>134</v>
      </c>
      <c r="E79" s="9" t="s">
        <v>116</v>
      </c>
      <c r="F79" s="246">
        <f>'Прил. 2'!H79</f>
        <v>390.7</v>
      </c>
    </row>
    <row r="80" spans="1:6" s="5" customFormat="1" ht="26.25" thickBot="1">
      <c r="A80" s="129">
        <v>5</v>
      </c>
      <c r="B80" s="120" t="s">
        <v>27</v>
      </c>
      <c r="C80" s="32" t="s">
        <v>14</v>
      </c>
      <c r="D80" s="32"/>
      <c r="E80" s="32"/>
      <c r="F80" s="279">
        <f>F81+F84</f>
        <v>1555.1</v>
      </c>
    </row>
    <row r="81" spans="1:6" ht="12.75">
      <c r="A81" s="134" t="s">
        <v>58</v>
      </c>
      <c r="B81" s="126" t="s">
        <v>79</v>
      </c>
      <c r="C81" s="43" t="s">
        <v>73</v>
      </c>
      <c r="D81" s="43"/>
      <c r="E81" s="43"/>
      <c r="F81" s="284">
        <f>F82</f>
        <v>568.4</v>
      </c>
    </row>
    <row r="82" spans="1:6" ht="38.25">
      <c r="A82" s="37"/>
      <c r="B82" s="122" t="s">
        <v>135</v>
      </c>
      <c r="C82" s="9" t="s">
        <v>73</v>
      </c>
      <c r="D82" s="9" t="s">
        <v>136</v>
      </c>
      <c r="E82" s="9"/>
      <c r="F82" s="68">
        <f>F83</f>
        <v>568.4</v>
      </c>
    </row>
    <row r="83" spans="1:6" ht="25.5">
      <c r="A83" s="37"/>
      <c r="B83" s="121" t="s">
        <v>115</v>
      </c>
      <c r="C83" s="9" t="s">
        <v>73</v>
      </c>
      <c r="D83" s="9" t="s">
        <v>136</v>
      </c>
      <c r="E83" s="9" t="s">
        <v>116</v>
      </c>
      <c r="F83" s="246">
        <f>'Прил. 2'!H82</f>
        <v>568.4</v>
      </c>
    </row>
    <row r="84" spans="1:6" ht="12.75">
      <c r="A84" s="37" t="s">
        <v>74</v>
      </c>
      <c r="B84" s="123" t="s">
        <v>2</v>
      </c>
      <c r="C84" s="44" t="s">
        <v>8</v>
      </c>
      <c r="D84" s="44"/>
      <c r="E84" s="44"/>
      <c r="F84" s="249">
        <f>F85</f>
        <v>986.7</v>
      </c>
    </row>
    <row r="85" spans="1:6" ht="25.5">
      <c r="A85" s="37"/>
      <c r="B85" s="128" t="s">
        <v>137</v>
      </c>
      <c r="C85" s="9" t="s">
        <v>8</v>
      </c>
      <c r="D85" s="9" t="s">
        <v>138</v>
      </c>
      <c r="E85" s="9"/>
      <c r="F85" s="68">
        <f>F86</f>
        <v>986.7</v>
      </c>
    </row>
    <row r="86" spans="1:6" ht="26.25" thickBot="1">
      <c r="A86" s="135"/>
      <c r="B86" s="121" t="s">
        <v>115</v>
      </c>
      <c r="C86" s="9" t="s">
        <v>8</v>
      </c>
      <c r="D86" s="9" t="s">
        <v>138</v>
      </c>
      <c r="E86" s="9" t="s">
        <v>116</v>
      </c>
      <c r="F86" s="246">
        <f>'Прил. 2'!H85</f>
        <v>986.7</v>
      </c>
    </row>
    <row r="87" spans="1:6" ht="26.25" thickBot="1">
      <c r="A87" s="129">
        <v>6</v>
      </c>
      <c r="B87" s="120" t="s">
        <v>231</v>
      </c>
      <c r="C87" s="33" t="s">
        <v>94</v>
      </c>
      <c r="D87" s="32"/>
      <c r="E87" s="32"/>
      <c r="F87" s="279">
        <f>F88</f>
        <v>375.8</v>
      </c>
    </row>
    <row r="88" spans="1:6" ht="12.75">
      <c r="A88" s="134" t="s">
        <v>59</v>
      </c>
      <c r="B88" s="124" t="s">
        <v>139</v>
      </c>
      <c r="C88" s="43" t="s">
        <v>140</v>
      </c>
      <c r="D88" s="42"/>
      <c r="E88" s="42"/>
      <c r="F88" s="283">
        <f>F89</f>
        <v>375.8</v>
      </c>
    </row>
    <row r="89" spans="1:6" ht="38.25">
      <c r="A89" s="37"/>
      <c r="B89" s="128" t="s">
        <v>141</v>
      </c>
      <c r="C89" s="9" t="s">
        <v>140</v>
      </c>
      <c r="D89" s="9" t="s">
        <v>142</v>
      </c>
      <c r="E89" s="9"/>
      <c r="F89" s="68">
        <f>F90</f>
        <v>375.8</v>
      </c>
    </row>
    <row r="90" spans="1:6" ht="26.25" thickBot="1">
      <c r="A90" s="135"/>
      <c r="B90" s="121" t="s">
        <v>115</v>
      </c>
      <c r="C90" s="9" t="s">
        <v>140</v>
      </c>
      <c r="D90" s="9" t="s">
        <v>142</v>
      </c>
      <c r="E90" s="9" t="s">
        <v>116</v>
      </c>
      <c r="F90" s="246">
        <f>'Прил. 2'!H88</f>
        <v>375.8</v>
      </c>
    </row>
    <row r="91" spans="1:6" s="5" customFormat="1" ht="13.5" thickBot="1">
      <c r="A91" s="129">
        <v>7</v>
      </c>
      <c r="B91" s="120" t="s">
        <v>28</v>
      </c>
      <c r="C91" s="32">
        <v>1000</v>
      </c>
      <c r="D91" s="32"/>
      <c r="E91" s="32"/>
      <c r="F91" s="279">
        <f>F92+F99</f>
        <v>7306</v>
      </c>
    </row>
    <row r="92" spans="1:6" ht="12.75">
      <c r="A92" s="130" t="s">
        <v>95</v>
      </c>
      <c r="B92" s="310" t="s">
        <v>143</v>
      </c>
      <c r="C92" s="311">
        <v>1004</v>
      </c>
      <c r="D92" s="311"/>
      <c r="E92" s="311"/>
      <c r="F92" s="280">
        <f>F93+F95+F97</f>
        <v>7306</v>
      </c>
    </row>
    <row r="93" spans="1:6" ht="12.75">
      <c r="A93" s="292"/>
      <c r="B93" s="66" t="s">
        <v>419</v>
      </c>
      <c r="C93" s="9" t="s">
        <v>144</v>
      </c>
      <c r="D93" s="9" t="s">
        <v>420</v>
      </c>
      <c r="E93" s="9"/>
      <c r="F93" s="68">
        <f>F94</f>
        <v>5886</v>
      </c>
    </row>
    <row r="94" spans="1:6" ht="25.5">
      <c r="A94" s="292"/>
      <c r="B94" s="12" t="s">
        <v>226</v>
      </c>
      <c r="C94" s="9">
        <v>1004</v>
      </c>
      <c r="D94" s="9" t="s">
        <v>420</v>
      </c>
      <c r="E94" s="9" t="s">
        <v>227</v>
      </c>
      <c r="F94" s="68">
        <v>5886</v>
      </c>
    </row>
    <row r="95" spans="1:6" ht="12.75">
      <c r="A95" s="292"/>
      <c r="B95" s="35" t="s">
        <v>421</v>
      </c>
      <c r="C95" s="9" t="s">
        <v>144</v>
      </c>
      <c r="D95" s="9" t="s">
        <v>422</v>
      </c>
      <c r="E95" s="9"/>
      <c r="F95" s="68">
        <f>F96</f>
        <v>694</v>
      </c>
    </row>
    <row r="96" spans="1:6" ht="25.5">
      <c r="A96" s="292"/>
      <c r="B96" s="35" t="s">
        <v>226</v>
      </c>
      <c r="C96" s="13">
        <v>1004</v>
      </c>
      <c r="D96" s="9" t="s">
        <v>422</v>
      </c>
      <c r="E96" s="13" t="s">
        <v>227</v>
      </c>
      <c r="F96" s="290">
        <v>694</v>
      </c>
    </row>
    <row r="97" spans="1:6" ht="38.25">
      <c r="A97" s="292"/>
      <c r="B97" s="35" t="s">
        <v>569</v>
      </c>
      <c r="C97" s="9" t="s">
        <v>144</v>
      </c>
      <c r="D97" s="9" t="s">
        <v>570</v>
      </c>
      <c r="E97" s="9"/>
      <c r="F97" s="290">
        <f>F98</f>
        <v>726</v>
      </c>
    </row>
    <row r="98" spans="1:6" ht="25.5">
      <c r="A98" s="292"/>
      <c r="B98" s="35" t="s">
        <v>226</v>
      </c>
      <c r="C98" s="13">
        <v>1004</v>
      </c>
      <c r="D98" s="9" t="s">
        <v>570</v>
      </c>
      <c r="E98" s="13" t="s">
        <v>227</v>
      </c>
      <c r="F98" s="290">
        <v>726</v>
      </c>
    </row>
    <row r="99" spans="1:6" ht="12.75">
      <c r="A99" s="292" t="s">
        <v>367</v>
      </c>
      <c r="B99" s="318" t="s">
        <v>365</v>
      </c>
      <c r="C99" s="44">
        <v>1006</v>
      </c>
      <c r="D99" s="9"/>
      <c r="E99" s="9"/>
      <c r="F99" s="249">
        <f>F100</f>
        <v>0</v>
      </c>
    </row>
    <row r="100" spans="1:6" ht="12.75">
      <c r="A100" s="292"/>
      <c r="B100" s="12" t="s">
        <v>442</v>
      </c>
      <c r="C100" s="9" t="s">
        <v>366</v>
      </c>
      <c r="D100" s="9" t="s">
        <v>443</v>
      </c>
      <c r="E100" s="9"/>
      <c r="F100" s="68">
        <f>F101</f>
        <v>0</v>
      </c>
    </row>
    <row r="101" spans="1:6" ht="26.25" thickBot="1">
      <c r="A101" s="319"/>
      <c r="B101" s="320" t="s">
        <v>115</v>
      </c>
      <c r="C101" s="13" t="s">
        <v>366</v>
      </c>
      <c r="D101" s="13" t="s">
        <v>443</v>
      </c>
      <c r="E101" s="13" t="s">
        <v>116</v>
      </c>
      <c r="F101" s="290">
        <v>0</v>
      </c>
    </row>
    <row r="102" spans="1:6" s="14" customFormat="1" ht="18.75" thickBot="1">
      <c r="A102" s="412" t="s">
        <v>29</v>
      </c>
      <c r="B102" s="413"/>
      <c r="C102" s="414">
        <f>F91+F87+F80+F74+F43+F39+F8</f>
        <v>75852.69999999998</v>
      </c>
      <c r="D102" s="415"/>
      <c r="E102" s="415"/>
      <c r="F102" s="416"/>
    </row>
    <row r="103" ht="63" customHeight="1"/>
    <row r="114" ht="12.75">
      <c r="A114" s="39"/>
    </row>
    <row r="115" ht="12.75">
      <c r="A115" s="39"/>
    </row>
    <row r="116" ht="12.75">
      <c r="A116" s="39"/>
    </row>
    <row r="117" ht="12.75">
      <c r="A117" s="39"/>
    </row>
    <row r="118" ht="12.75">
      <c r="A118" s="39"/>
    </row>
    <row r="119" ht="12.75">
      <c r="A119" s="39"/>
    </row>
    <row r="120" ht="12.75">
      <c r="A120" s="39"/>
    </row>
    <row r="121" ht="12.75">
      <c r="A121" s="39"/>
    </row>
    <row r="122" ht="12.75">
      <c r="A122" s="39"/>
    </row>
    <row r="123" ht="12.75">
      <c r="A123" s="39"/>
    </row>
    <row r="124" ht="12.75">
      <c r="A124" s="39"/>
    </row>
    <row r="125" spans="1:7" ht="12.75">
      <c r="A125" s="39"/>
      <c r="G125" s="38"/>
    </row>
    <row r="127" ht="12.75">
      <c r="A127" s="39"/>
    </row>
    <row r="128" ht="12.75">
      <c r="A128" s="39"/>
    </row>
    <row r="129" ht="12.75">
      <c r="A129" s="39"/>
    </row>
    <row r="131" ht="12.75">
      <c r="B131" s="40"/>
    </row>
    <row r="135" ht="12.75">
      <c r="B135" s="40"/>
    </row>
    <row r="151" ht="12.75">
      <c r="G151" s="38"/>
    </row>
    <row r="155" ht="12.75">
      <c r="G155" s="38"/>
    </row>
    <row r="156" ht="12.75">
      <c r="A156" s="39"/>
    </row>
    <row r="157" ht="12.75">
      <c r="A157" s="39"/>
    </row>
  </sheetData>
  <mergeCells count="8">
    <mergeCell ref="A102:B102"/>
    <mergeCell ref="B5:E5"/>
    <mergeCell ref="C102:F102"/>
    <mergeCell ref="D1:F1"/>
    <mergeCell ref="D2:F2"/>
    <mergeCell ref="D4:F4"/>
    <mergeCell ref="D3:F3"/>
    <mergeCell ref="B6:F6"/>
  </mergeCells>
  <printOptions/>
  <pageMargins left="0" right="0" top="0.5905511811023623" bottom="0.5905511811023623" header="0.5118110236220472" footer="0.5118110236220472"/>
  <pageSetup fitToHeight="0"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9"/>
  <sheetViews>
    <sheetView workbookViewId="0" topLeftCell="A1">
      <selection activeCell="B6" sqref="B6:C6"/>
    </sheetView>
  </sheetViews>
  <sheetFormatPr defaultColWidth="9.140625" defaultRowHeight="12.75"/>
  <cols>
    <col min="1" max="1" width="9.421875" style="16" customWidth="1"/>
    <col min="2" max="2" width="26.28125" style="15" customWidth="1"/>
    <col min="3" max="3" width="37.57421875" style="16" customWidth="1"/>
    <col min="4" max="4" width="13.7109375" style="25" customWidth="1"/>
    <col min="5" max="16384" width="9.140625" style="6" customWidth="1"/>
  </cols>
  <sheetData>
    <row r="1" spans="3:5" ht="12.75">
      <c r="C1" s="401" t="s">
        <v>60</v>
      </c>
      <c r="D1" s="401"/>
      <c r="E1" s="30"/>
    </row>
    <row r="2" spans="3:5" ht="12.75">
      <c r="C2" s="401" t="s">
        <v>373</v>
      </c>
      <c r="D2" s="401"/>
      <c r="E2" s="30"/>
    </row>
    <row r="3" spans="3:5" ht="12.75">
      <c r="C3" s="401" t="s">
        <v>444</v>
      </c>
      <c r="D3" s="401"/>
      <c r="E3" s="30"/>
    </row>
    <row r="4" spans="3:5" ht="27" customHeight="1">
      <c r="C4" s="410" t="s">
        <v>369</v>
      </c>
      <c r="D4" s="410"/>
      <c r="E4" s="321"/>
    </row>
    <row r="5" spans="1:8" ht="42" customHeight="1">
      <c r="A5" s="421" t="s">
        <v>352</v>
      </c>
      <c r="B5" s="421"/>
      <c r="C5" s="421"/>
      <c r="D5" s="421"/>
      <c r="E5" s="18"/>
      <c r="F5" s="18"/>
      <c r="G5" s="18"/>
      <c r="H5" s="18"/>
    </row>
    <row r="6" spans="1:8" ht="29.25" customHeight="1">
      <c r="A6" s="291"/>
      <c r="B6" s="404" t="s">
        <v>571</v>
      </c>
      <c r="C6" s="404"/>
      <c r="D6" s="291"/>
      <c r="E6" s="18"/>
      <c r="F6" s="18"/>
      <c r="G6" s="18"/>
      <c r="H6" s="18"/>
    </row>
    <row r="7" ht="12" customHeight="1" thickBot="1"/>
    <row r="8" spans="1:4" s="4" customFormat="1" ht="30" customHeight="1" thickBot="1">
      <c r="A8" s="27" t="s">
        <v>15</v>
      </c>
      <c r="B8" s="28" t="s">
        <v>181</v>
      </c>
      <c r="C8" s="28" t="s">
        <v>96</v>
      </c>
      <c r="D8" s="29" t="s">
        <v>17</v>
      </c>
    </row>
    <row r="9" spans="1:4" s="4" customFormat="1" ht="37.5" customHeight="1" thickBot="1">
      <c r="A9" s="145"/>
      <c r="B9" s="145" t="s">
        <v>183</v>
      </c>
      <c r="C9" s="145" t="s">
        <v>184</v>
      </c>
      <c r="D9" s="146">
        <f>D10</f>
        <v>5512.099999999991</v>
      </c>
    </row>
    <row r="10" spans="1:4" s="4" customFormat="1" ht="30" customHeight="1">
      <c r="A10" s="130" t="s">
        <v>109</v>
      </c>
      <c r="B10" s="143" t="s">
        <v>169</v>
      </c>
      <c r="C10" s="144" t="s">
        <v>170</v>
      </c>
      <c r="D10" s="147">
        <f>D15-D11</f>
        <v>5512.099999999991</v>
      </c>
    </row>
    <row r="11" spans="1:4" s="4" customFormat="1" ht="33" customHeight="1">
      <c r="A11" s="37" t="s">
        <v>19</v>
      </c>
      <c r="B11" s="139" t="s">
        <v>171</v>
      </c>
      <c r="C11" s="37" t="s">
        <v>185</v>
      </c>
      <c r="D11" s="148">
        <f>D12</f>
        <v>70340.6</v>
      </c>
    </row>
    <row r="12" spans="1:4" s="4" customFormat="1" ht="32.25" customHeight="1">
      <c r="A12" s="37" t="s">
        <v>20</v>
      </c>
      <c r="B12" s="139" t="s">
        <v>172</v>
      </c>
      <c r="C12" s="141" t="s">
        <v>67</v>
      </c>
      <c r="D12" s="148">
        <f>D13</f>
        <v>70340.6</v>
      </c>
    </row>
    <row r="13" spans="1:4" s="4" customFormat="1" ht="30" customHeight="1">
      <c r="A13" s="37" t="s">
        <v>21</v>
      </c>
      <c r="B13" s="139" t="s">
        <v>175</v>
      </c>
      <c r="C13" s="141" t="s">
        <v>66</v>
      </c>
      <c r="D13" s="148">
        <f>D14</f>
        <v>70340.6</v>
      </c>
    </row>
    <row r="14" spans="1:4" s="4" customFormat="1" ht="54.75" customHeight="1">
      <c r="A14" s="37" t="s">
        <v>22</v>
      </c>
      <c r="B14" s="140" t="s">
        <v>173</v>
      </c>
      <c r="C14" s="141" t="s">
        <v>174</v>
      </c>
      <c r="D14" s="148">
        <v>70340.6</v>
      </c>
    </row>
    <row r="15" spans="1:4" s="4" customFormat="1" ht="34.5" customHeight="1">
      <c r="A15" s="37" t="s">
        <v>54</v>
      </c>
      <c r="B15" s="139" t="s">
        <v>176</v>
      </c>
      <c r="C15" s="37" t="s">
        <v>70</v>
      </c>
      <c r="D15" s="147">
        <f>D16</f>
        <v>75852.7</v>
      </c>
    </row>
    <row r="16" spans="1:4" s="4" customFormat="1" ht="30" customHeight="1">
      <c r="A16" s="37" t="s">
        <v>62</v>
      </c>
      <c r="B16" s="139" t="s">
        <v>177</v>
      </c>
      <c r="C16" s="141" t="s">
        <v>71</v>
      </c>
      <c r="D16" s="148">
        <f>D17</f>
        <v>75852.7</v>
      </c>
    </row>
    <row r="17" spans="1:12" s="4" customFormat="1" ht="30" customHeight="1">
      <c r="A17" s="37" t="s">
        <v>68</v>
      </c>
      <c r="B17" s="139" t="s">
        <v>178</v>
      </c>
      <c r="C17" s="141" t="s">
        <v>72</v>
      </c>
      <c r="D17" s="148">
        <f>D18</f>
        <v>75852.7</v>
      </c>
      <c r="F17" s="417"/>
      <c r="G17" s="417"/>
      <c r="H17" s="417"/>
      <c r="I17" s="417"/>
      <c r="J17" s="417"/>
      <c r="K17" s="417"/>
      <c r="L17" s="417"/>
    </row>
    <row r="18" spans="1:4" s="4" customFormat="1" ht="57" customHeight="1" thickBot="1">
      <c r="A18" s="138" t="s">
        <v>69</v>
      </c>
      <c r="B18" s="140" t="s">
        <v>179</v>
      </c>
      <c r="C18" s="142" t="s">
        <v>180</v>
      </c>
      <c r="D18" s="149">
        <v>75852.7</v>
      </c>
    </row>
    <row r="19" spans="1:5" s="14" customFormat="1" ht="27.75" customHeight="1" thickBot="1">
      <c r="A19" s="418" t="s">
        <v>182</v>
      </c>
      <c r="B19" s="419"/>
      <c r="C19" s="420"/>
      <c r="D19" s="150">
        <f>D10</f>
        <v>5512.099999999991</v>
      </c>
      <c r="E19" s="288"/>
    </row>
    <row r="20" ht="63" customHeight="1"/>
  </sheetData>
  <mergeCells count="8">
    <mergeCell ref="F17:L17"/>
    <mergeCell ref="A19:C19"/>
    <mergeCell ref="C1:D1"/>
    <mergeCell ref="C2:D2"/>
    <mergeCell ref="C3:D3"/>
    <mergeCell ref="A5:D5"/>
    <mergeCell ref="C4:D4"/>
    <mergeCell ref="B6:C6"/>
  </mergeCells>
  <printOptions/>
  <pageMargins left="0.75" right="0.75" top="1" bottom="1" header="0.5" footer="0.5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workbookViewId="0" topLeftCell="A1">
      <selection activeCell="B11" sqref="B11"/>
    </sheetView>
  </sheetViews>
  <sheetFormatPr defaultColWidth="9.140625" defaultRowHeight="12.75"/>
  <cols>
    <col min="1" max="1" width="13.140625" style="15" customWidth="1"/>
    <col min="2" max="2" width="37.421875" style="16" customWidth="1"/>
    <col min="3" max="3" width="100.140625" style="25" customWidth="1"/>
    <col min="4" max="16384" width="9.140625" style="6" customWidth="1"/>
  </cols>
  <sheetData>
    <row r="1" spans="3:5" ht="12.75">
      <c r="C1" s="294"/>
      <c r="D1" s="295"/>
      <c r="E1" s="295"/>
    </row>
    <row r="2" spans="3:4" ht="12.75">
      <c r="C2" s="296" t="s">
        <v>368</v>
      </c>
      <c r="D2" s="30"/>
    </row>
    <row r="3" spans="3:4" ht="12.75">
      <c r="C3" s="296" t="s">
        <v>373</v>
      </c>
      <c r="D3" s="30"/>
    </row>
    <row r="4" spans="3:4" ht="12.75">
      <c r="C4" s="296" t="s">
        <v>444</v>
      </c>
      <c r="D4" s="30"/>
    </row>
    <row r="5" spans="2:4" ht="12.75">
      <c r="B5" s="19"/>
      <c r="C5" s="324" t="s">
        <v>369</v>
      </c>
      <c r="D5" s="321"/>
    </row>
    <row r="6" spans="1:7" ht="39.75" customHeight="1">
      <c r="A6" s="421" t="s">
        <v>299</v>
      </c>
      <c r="B6" s="421"/>
      <c r="C6" s="421"/>
      <c r="D6" s="18"/>
      <c r="E6" s="18"/>
      <c r="F6" s="18"/>
      <c r="G6" s="18"/>
    </row>
    <row r="7" spans="1:7" ht="23.25" customHeight="1" thickBot="1">
      <c r="A7" s="426" t="s">
        <v>572</v>
      </c>
      <c r="B7" s="427"/>
      <c r="C7" s="427"/>
      <c r="D7" s="18"/>
      <c r="E7" s="18"/>
      <c r="F7" s="18"/>
      <c r="G7" s="18"/>
    </row>
    <row r="8" spans="1:3" s="4" customFormat="1" ht="30" customHeight="1" thickBot="1">
      <c r="A8" s="422" t="s">
        <v>181</v>
      </c>
      <c r="B8" s="423"/>
      <c r="C8" s="424" t="s">
        <v>96</v>
      </c>
    </row>
    <row r="9" spans="1:3" s="4" customFormat="1" ht="48" customHeight="1" thickBot="1">
      <c r="A9" s="335" t="s">
        <v>287</v>
      </c>
      <c r="B9" s="334" t="s">
        <v>300</v>
      </c>
      <c r="C9" s="425"/>
    </row>
    <row r="10" spans="1:3" s="4" customFormat="1" ht="15.75">
      <c r="A10" s="333" t="s">
        <v>80</v>
      </c>
      <c r="B10" s="337"/>
      <c r="C10" s="336" t="s">
        <v>239</v>
      </c>
    </row>
    <row r="11" spans="1:3" s="4" customFormat="1" ht="38.25">
      <c r="A11" s="306" t="s">
        <v>80</v>
      </c>
      <c r="B11" s="338" t="s">
        <v>84</v>
      </c>
      <c r="C11" s="339" t="s">
        <v>301</v>
      </c>
    </row>
    <row r="12" spans="1:3" s="4" customFormat="1" ht="25.5">
      <c r="A12" s="307" t="s">
        <v>80</v>
      </c>
      <c r="B12" s="338" t="s">
        <v>190</v>
      </c>
      <c r="C12" s="339" t="s">
        <v>191</v>
      </c>
    </row>
    <row r="13" spans="1:3" s="4" customFormat="1" ht="25.5">
      <c r="A13" s="307" t="s">
        <v>80</v>
      </c>
      <c r="B13" s="338" t="s">
        <v>203</v>
      </c>
      <c r="C13" s="340" t="s">
        <v>379</v>
      </c>
    </row>
    <row r="14" spans="1:3" s="4" customFormat="1" ht="38.25">
      <c r="A14" s="307" t="s">
        <v>80</v>
      </c>
      <c r="B14" s="338" t="s">
        <v>244</v>
      </c>
      <c r="C14" s="340" t="s">
        <v>246</v>
      </c>
    </row>
    <row r="15" spans="1:3" s="4" customFormat="1" ht="38.25">
      <c r="A15" s="307" t="s">
        <v>80</v>
      </c>
      <c r="B15" s="338" t="s">
        <v>249</v>
      </c>
      <c r="C15" s="340" t="s">
        <v>380</v>
      </c>
    </row>
    <row r="16" spans="1:3" s="4" customFormat="1" ht="38.25">
      <c r="A16" s="307" t="s">
        <v>80</v>
      </c>
      <c r="B16" s="338" t="s">
        <v>252</v>
      </c>
      <c r="C16" s="340" t="s">
        <v>253</v>
      </c>
    </row>
    <row r="17" spans="1:3" s="4" customFormat="1" ht="38.25">
      <c r="A17" s="307" t="s">
        <v>80</v>
      </c>
      <c r="B17" s="338" t="s">
        <v>256</v>
      </c>
      <c r="C17" s="340" t="s">
        <v>257</v>
      </c>
    </row>
    <row r="18" spans="1:3" s="4" customFormat="1" ht="25.5">
      <c r="A18" s="307" t="s">
        <v>80</v>
      </c>
      <c r="B18" s="332" t="s">
        <v>198</v>
      </c>
      <c r="C18" s="340" t="s">
        <v>199</v>
      </c>
    </row>
    <row r="19" spans="1:3" s="4" customFormat="1" ht="25.5">
      <c r="A19" s="306" t="s">
        <v>80</v>
      </c>
      <c r="B19" s="332" t="s">
        <v>106</v>
      </c>
      <c r="C19" s="340" t="s">
        <v>264</v>
      </c>
    </row>
    <row r="20" spans="1:3" s="4" customFormat="1" ht="38.25">
      <c r="A20" s="306" t="s">
        <v>80</v>
      </c>
      <c r="B20" s="332" t="s">
        <v>374</v>
      </c>
      <c r="C20" s="340" t="s">
        <v>376</v>
      </c>
    </row>
    <row r="21" spans="1:3" s="4" customFormat="1" ht="51">
      <c r="A21" s="306" t="s">
        <v>80</v>
      </c>
      <c r="B21" s="332" t="s">
        <v>375</v>
      </c>
      <c r="C21" s="340" t="s">
        <v>377</v>
      </c>
    </row>
    <row r="22" spans="1:3" s="4" customFormat="1" ht="25.5">
      <c r="A22" s="306" t="s">
        <v>80</v>
      </c>
      <c r="B22" s="332" t="s">
        <v>107</v>
      </c>
      <c r="C22" s="340" t="s">
        <v>378</v>
      </c>
    </row>
    <row r="23" spans="1:3" s="4" customFormat="1" ht="25.5">
      <c r="A23" s="306" t="s">
        <v>80</v>
      </c>
      <c r="B23" s="332" t="s">
        <v>108</v>
      </c>
      <c r="C23" s="340" t="s">
        <v>269</v>
      </c>
    </row>
    <row r="24" spans="1:3" ht="33" customHeight="1">
      <c r="A24" s="307" t="s">
        <v>80</v>
      </c>
      <c r="B24" s="332" t="s">
        <v>194</v>
      </c>
      <c r="C24" s="340" t="s">
        <v>272</v>
      </c>
    </row>
    <row r="25" spans="1:3" ht="25.5">
      <c r="A25" s="307" t="s">
        <v>80</v>
      </c>
      <c r="B25" s="332" t="s">
        <v>196</v>
      </c>
      <c r="C25" s="340" t="s">
        <v>271</v>
      </c>
    </row>
    <row r="26" spans="1:3" ht="64.5" thickBot="1">
      <c r="A26" s="308" t="s">
        <v>80</v>
      </c>
      <c r="B26" s="330" t="s">
        <v>302</v>
      </c>
      <c r="C26" s="331" t="s">
        <v>303</v>
      </c>
    </row>
  </sheetData>
  <mergeCells count="4">
    <mergeCell ref="A6:C6"/>
    <mergeCell ref="A8:B8"/>
    <mergeCell ref="C8:C9"/>
    <mergeCell ref="A7:C7"/>
  </mergeCells>
  <printOptions/>
  <pageMargins left="0.75" right="0.75" top="1" bottom="1" header="0.5" footer="0.5"/>
  <pageSetup fitToHeight="1" fitToWidth="1" horizontalDpi="600" verticalDpi="600" orientation="landscape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8"/>
  <sheetViews>
    <sheetView workbookViewId="0" topLeftCell="A1">
      <selection activeCell="C4" sqref="C4"/>
    </sheetView>
  </sheetViews>
  <sheetFormatPr defaultColWidth="9.140625" defaultRowHeight="12.75"/>
  <cols>
    <col min="1" max="1" width="13.140625" style="15" customWidth="1"/>
    <col min="2" max="2" width="37.421875" style="16" customWidth="1"/>
    <col min="3" max="3" width="69.140625" style="25" customWidth="1"/>
    <col min="4" max="16384" width="9.140625" style="6" customWidth="1"/>
  </cols>
  <sheetData>
    <row r="1" spans="3:4" ht="12.75">
      <c r="C1" s="296" t="s">
        <v>298</v>
      </c>
      <c r="D1" s="30"/>
    </row>
    <row r="2" spans="3:4" ht="12.75">
      <c r="C2" s="296" t="s">
        <v>370</v>
      </c>
      <c r="D2" s="30"/>
    </row>
    <row r="3" spans="3:4" ht="12.75">
      <c r="C3" s="296" t="s">
        <v>444</v>
      </c>
      <c r="D3" s="30"/>
    </row>
    <row r="4" spans="2:4" ht="18" customHeight="1">
      <c r="B4" s="19"/>
      <c r="C4" s="324" t="s">
        <v>369</v>
      </c>
      <c r="D4" s="30"/>
    </row>
    <row r="5" spans="1:7" ht="61.5" customHeight="1">
      <c r="A5" s="421" t="s">
        <v>285</v>
      </c>
      <c r="B5" s="421"/>
      <c r="C5" s="421"/>
      <c r="D5" s="18"/>
      <c r="E5" s="18"/>
      <c r="F5" s="18"/>
      <c r="G5" s="18"/>
    </row>
    <row r="6" spans="1:7" ht="27" customHeight="1" thickBot="1">
      <c r="A6" s="305"/>
      <c r="B6" s="305"/>
      <c r="C6" s="291"/>
      <c r="D6" s="18"/>
      <c r="E6" s="18"/>
      <c r="F6" s="18"/>
      <c r="G6" s="18"/>
    </row>
    <row r="7" spans="1:3" s="4" customFormat="1" ht="30" customHeight="1" thickBot="1">
      <c r="A7" s="428" t="s">
        <v>286</v>
      </c>
      <c r="B7" s="429"/>
      <c r="C7" s="390" t="s">
        <v>96</v>
      </c>
    </row>
    <row r="8" spans="1:3" s="4" customFormat="1" ht="60" customHeight="1" thickBot="1">
      <c r="A8" s="298" t="s">
        <v>287</v>
      </c>
      <c r="B8" s="297" t="s">
        <v>288</v>
      </c>
      <c r="C8" s="391"/>
    </row>
    <row r="9" spans="1:3" s="4" customFormat="1" ht="12.75">
      <c r="A9" s="293" t="s">
        <v>80</v>
      </c>
      <c r="B9" s="10"/>
      <c r="C9" s="261" t="s">
        <v>239</v>
      </c>
    </row>
    <row r="10" spans="1:3" s="4" customFormat="1" ht="12.75">
      <c r="A10" s="292" t="s">
        <v>80</v>
      </c>
      <c r="B10" s="9" t="s">
        <v>289</v>
      </c>
      <c r="C10" s="299" t="s">
        <v>170</v>
      </c>
    </row>
    <row r="11" spans="1:3" s="4" customFormat="1" ht="12.75">
      <c r="A11" s="292" t="s">
        <v>80</v>
      </c>
      <c r="B11" s="9" t="s">
        <v>290</v>
      </c>
      <c r="C11" s="299" t="s">
        <v>185</v>
      </c>
    </row>
    <row r="12" spans="1:3" s="4" customFormat="1" ht="12.75">
      <c r="A12" s="292" t="s">
        <v>80</v>
      </c>
      <c r="B12" s="9" t="s">
        <v>291</v>
      </c>
      <c r="C12" s="300" t="s">
        <v>67</v>
      </c>
    </row>
    <row r="13" spans="1:3" s="4" customFormat="1" ht="12.75">
      <c r="A13" s="292" t="s">
        <v>80</v>
      </c>
      <c r="B13" s="9" t="s">
        <v>292</v>
      </c>
      <c r="C13" s="300" t="s">
        <v>66</v>
      </c>
    </row>
    <row r="14" spans="1:3" s="4" customFormat="1" ht="25.5">
      <c r="A14" s="292" t="s">
        <v>80</v>
      </c>
      <c r="B14" s="301" t="s">
        <v>293</v>
      </c>
      <c r="C14" s="300" t="s">
        <v>174</v>
      </c>
    </row>
    <row r="15" spans="1:3" ht="30.75" customHeight="1">
      <c r="A15" s="292" t="s">
        <v>80</v>
      </c>
      <c r="B15" s="9" t="s">
        <v>294</v>
      </c>
      <c r="C15" s="299" t="s">
        <v>70</v>
      </c>
    </row>
    <row r="16" spans="1:3" ht="12.75">
      <c r="A16" s="292" t="s">
        <v>80</v>
      </c>
      <c r="B16" s="9" t="s">
        <v>295</v>
      </c>
      <c r="C16" s="300" t="s">
        <v>71</v>
      </c>
    </row>
    <row r="17" spans="1:3" ht="12.75">
      <c r="A17" s="292" t="s">
        <v>80</v>
      </c>
      <c r="B17" s="9" t="s">
        <v>296</v>
      </c>
      <c r="C17" s="300" t="s">
        <v>72</v>
      </c>
    </row>
    <row r="18" spans="1:3" ht="26.25" thickBot="1">
      <c r="A18" s="302" t="s">
        <v>80</v>
      </c>
      <c r="B18" s="303" t="s">
        <v>297</v>
      </c>
      <c r="C18" s="304" t="s">
        <v>180</v>
      </c>
    </row>
  </sheetData>
  <mergeCells count="3">
    <mergeCell ref="A5:C5"/>
    <mergeCell ref="A7:B7"/>
    <mergeCell ref="C7:C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98"/>
  <sheetViews>
    <sheetView workbookViewId="0" topLeftCell="B1">
      <selection activeCell="H7" sqref="H7"/>
    </sheetView>
  </sheetViews>
  <sheetFormatPr defaultColWidth="9.140625" defaultRowHeight="12.75"/>
  <cols>
    <col min="1" max="1" width="10.7109375" style="0" customWidth="1"/>
    <col min="2" max="2" width="34.28125" style="0" customWidth="1"/>
    <col min="4" max="4" width="8.57421875" style="0" customWidth="1"/>
    <col min="5" max="6" width="8.7109375" style="0" customWidth="1"/>
    <col min="7" max="7" width="9.7109375" style="0" customWidth="1"/>
    <col min="8" max="8" width="11.421875" style="0" customWidth="1"/>
    <col min="9" max="9" width="13.8515625" style="0" customWidth="1"/>
    <col min="10" max="10" width="12.421875" style="0" customWidth="1"/>
    <col min="11" max="11" width="13.00390625" style="0" customWidth="1"/>
  </cols>
  <sheetData>
    <row r="1" spans="1:11" ht="18">
      <c r="A1" s="430" t="s">
        <v>446</v>
      </c>
      <c r="B1" s="430"/>
      <c r="C1" s="430"/>
      <c r="D1" s="430"/>
      <c r="E1" s="430"/>
      <c r="F1" s="430"/>
      <c r="G1" s="430"/>
      <c r="H1" s="430"/>
      <c r="I1" s="433" t="s">
        <v>447</v>
      </c>
      <c r="J1" s="433"/>
      <c r="K1" s="433"/>
    </row>
    <row r="2" spans="1:11" ht="15.75">
      <c r="A2" s="430" t="s">
        <v>448</v>
      </c>
      <c r="B2" s="430"/>
      <c r="C2" s="430"/>
      <c r="D2" s="430"/>
      <c r="E2" s="430"/>
      <c r="F2" s="430"/>
      <c r="G2" s="430"/>
      <c r="H2" s="430"/>
      <c r="I2" s="434" t="s">
        <v>449</v>
      </c>
      <c r="J2" s="434"/>
      <c r="K2" s="434"/>
    </row>
    <row r="3" spans="1:11" ht="15.75">
      <c r="A3" s="430" t="s">
        <v>538</v>
      </c>
      <c r="B3" s="430"/>
      <c r="C3" s="430"/>
      <c r="D3" s="430"/>
      <c r="E3" s="430"/>
      <c r="F3" s="430"/>
      <c r="G3" s="430"/>
      <c r="H3" s="430"/>
      <c r="I3" s="431" t="s">
        <v>450</v>
      </c>
      <c r="J3" s="431"/>
      <c r="K3" s="431"/>
    </row>
    <row r="4" spans="1:11" ht="32.25" customHeight="1" thickBot="1">
      <c r="A4" s="15"/>
      <c r="B4" s="15" t="s">
        <v>566</v>
      </c>
      <c r="C4" s="343"/>
      <c r="D4" s="343"/>
      <c r="E4" s="343"/>
      <c r="F4" s="343"/>
      <c r="G4" s="343"/>
      <c r="H4" s="343"/>
      <c r="I4" s="432" t="s">
        <v>451</v>
      </c>
      <c r="J4" s="432"/>
      <c r="K4" s="432"/>
    </row>
    <row r="5" spans="1:11" ht="39" thickBot="1">
      <c r="A5" s="344" t="s">
        <v>15</v>
      </c>
      <c r="B5" s="33" t="s">
        <v>0</v>
      </c>
      <c r="C5" s="33" t="s">
        <v>452</v>
      </c>
      <c r="D5" s="33" t="s">
        <v>453</v>
      </c>
      <c r="E5" s="33" t="s">
        <v>454</v>
      </c>
      <c r="F5" s="33" t="s">
        <v>16</v>
      </c>
      <c r="G5" s="345" t="s">
        <v>17</v>
      </c>
      <c r="H5" s="346" t="s">
        <v>455</v>
      </c>
      <c r="I5" s="346" t="s">
        <v>456</v>
      </c>
      <c r="J5" s="346" t="s">
        <v>457</v>
      </c>
      <c r="K5" s="347" t="s">
        <v>458</v>
      </c>
    </row>
    <row r="6" spans="1:14" ht="13.5" thickBot="1">
      <c r="A6" s="392" t="s">
        <v>18</v>
      </c>
      <c r="B6" s="393"/>
      <c r="C6" s="33" t="s">
        <v>10</v>
      </c>
      <c r="D6" s="33"/>
      <c r="E6" s="33"/>
      <c r="F6" s="33"/>
      <c r="G6" s="348">
        <f>G7+G14+G42+G81+G85+G89</f>
        <v>16078.5</v>
      </c>
      <c r="H6" s="348">
        <f>H7+H14+H42+H81+H85+H89</f>
        <v>3766.7</v>
      </c>
      <c r="I6" s="348">
        <f>I7+I14+I42+I81+I85+I89</f>
        <v>4105.8</v>
      </c>
      <c r="J6" s="348">
        <f>J7+J14+J42+J81+J85+J89</f>
        <v>4119.1</v>
      </c>
      <c r="K6" s="349">
        <f>K7+K14+K42+K81+K85+K89</f>
        <v>4086.9000000000005</v>
      </c>
      <c r="M6" s="350"/>
      <c r="N6" s="350"/>
    </row>
    <row r="7" spans="1:13" s="353" customFormat="1" ht="34.5" customHeight="1">
      <c r="A7" s="385" t="s">
        <v>381</v>
      </c>
      <c r="B7" s="386"/>
      <c r="C7" s="10" t="s">
        <v>3</v>
      </c>
      <c r="D7" s="10"/>
      <c r="E7" s="10"/>
      <c r="F7" s="10"/>
      <c r="G7" s="351">
        <f aca="true" t="shared" si="0" ref="G7:K10">G8</f>
        <v>791.5</v>
      </c>
      <c r="H7" s="351">
        <f t="shared" si="0"/>
        <v>198.3</v>
      </c>
      <c r="I7" s="351">
        <f t="shared" si="0"/>
        <v>197.4</v>
      </c>
      <c r="J7" s="351">
        <f t="shared" si="0"/>
        <v>197.4</v>
      </c>
      <c r="K7" s="352">
        <f t="shared" si="0"/>
        <v>198.4</v>
      </c>
      <c r="M7" s="354"/>
    </row>
    <row r="8" spans="1:11" ht="12.75">
      <c r="A8" s="289" t="s">
        <v>61</v>
      </c>
      <c r="B8" s="31" t="s">
        <v>459</v>
      </c>
      <c r="C8" s="9" t="s">
        <v>3</v>
      </c>
      <c r="D8" s="9" t="s">
        <v>114</v>
      </c>
      <c r="E8" s="9"/>
      <c r="F8" s="9"/>
      <c r="G8" s="355">
        <f t="shared" si="0"/>
        <v>791.5</v>
      </c>
      <c r="H8" s="355">
        <f t="shared" si="0"/>
        <v>198.3</v>
      </c>
      <c r="I8" s="355">
        <f t="shared" si="0"/>
        <v>197.4</v>
      </c>
      <c r="J8" s="355">
        <f t="shared" si="0"/>
        <v>197.4</v>
      </c>
      <c r="K8" s="356">
        <f t="shared" si="0"/>
        <v>198.4</v>
      </c>
    </row>
    <row r="9" spans="1:11" ht="25.5">
      <c r="A9" s="7" t="s">
        <v>19</v>
      </c>
      <c r="B9" s="8" t="s">
        <v>460</v>
      </c>
      <c r="C9" s="9" t="s">
        <v>3</v>
      </c>
      <c r="D9" s="9" t="s">
        <v>114</v>
      </c>
      <c r="E9" s="9" t="s">
        <v>116</v>
      </c>
      <c r="F9" s="9"/>
      <c r="G9" s="355">
        <f t="shared" si="0"/>
        <v>791.5</v>
      </c>
      <c r="H9" s="355">
        <f t="shared" si="0"/>
        <v>198.3</v>
      </c>
      <c r="I9" s="355">
        <f t="shared" si="0"/>
        <v>197.4</v>
      </c>
      <c r="J9" s="355">
        <f t="shared" si="0"/>
        <v>197.4</v>
      </c>
      <c r="K9" s="356">
        <f t="shared" si="0"/>
        <v>198.4</v>
      </c>
    </row>
    <row r="10" spans="1:14" ht="12.75">
      <c r="A10" s="7" t="s">
        <v>20</v>
      </c>
      <c r="B10" s="8" t="s">
        <v>461</v>
      </c>
      <c r="C10" s="9" t="s">
        <v>3</v>
      </c>
      <c r="D10" s="9" t="s">
        <v>114</v>
      </c>
      <c r="E10" s="9" t="s">
        <v>116</v>
      </c>
      <c r="F10" s="9">
        <v>200</v>
      </c>
      <c r="G10" s="355">
        <f t="shared" si="0"/>
        <v>791.5</v>
      </c>
      <c r="H10" s="355">
        <f t="shared" si="0"/>
        <v>198.3</v>
      </c>
      <c r="I10" s="355">
        <f t="shared" si="0"/>
        <v>197.4</v>
      </c>
      <c r="J10" s="355">
        <f t="shared" si="0"/>
        <v>197.4</v>
      </c>
      <c r="K10" s="356">
        <f t="shared" si="0"/>
        <v>198.4</v>
      </c>
      <c r="N10" s="350"/>
    </row>
    <row r="11" spans="1:13" ht="25.5">
      <c r="A11" s="7" t="s">
        <v>21</v>
      </c>
      <c r="B11" s="8" t="s">
        <v>462</v>
      </c>
      <c r="C11" s="9" t="s">
        <v>3</v>
      </c>
      <c r="D11" s="9" t="s">
        <v>114</v>
      </c>
      <c r="E11" s="9" t="s">
        <v>116</v>
      </c>
      <c r="F11" s="9">
        <v>210</v>
      </c>
      <c r="G11" s="355">
        <f>G12+G13</f>
        <v>791.5</v>
      </c>
      <c r="H11" s="355">
        <f>H12+H13</f>
        <v>198.3</v>
      </c>
      <c r="I11" s="355">
        <f>I12+I13</f>
        <v>197.4</v>
      </c>
      <c r="J11" s="355">
        <f>J12+J13</f>
        <v>197.4</v>
      </c>
      <c r="K11" s="356">
        <f>K12+K13</f>
        <v>198.4</v>
      </c>
      <c r="M11" s="350"/>
    </row>
    <row r="12" spans="1:14" ht="12.75">
      <c r="A12" s="7" t="s">
        <v>22</v>
      </c>
      <c r="B12" s="8" t="s">
        <v>463</v>
      </c>
      <c r="C12" s="9" t="s">
        <v>3</v>
      </c>
      <c r="D12" s="9" t="s">
        <v>114</v>
      </c>
      <c r="E12" s="9" t="s">
        <v>116</v>
      </c>
      <c r="F12" s="9">
        <v>211</v>
      </c>
      <c r="G12" s="357">
        <v>627.2</v>
      </c>
      <c r="H12" s="358">
        <v>157.3</v>
      </c>
      <c r="I12" s="358">
        <v>156.3</v>
      </c>
      <c r="J12" s="358">
        <v>156.3</v>
      </c>
      <c r="K12" s="359">
        <v>157.3</v>
      </c>
      <c r="M12" s="350">
        <f>H12+I12+J12+K12</f>
        <v>627.2</v>
      </c>
      <c r="N12" s="350"/>
    </row>
    <row r="13" spans="1:14" ht="12.75">
      <c r="A13" s="7" t="s">
        <v>464</v>
      </c>
      <c r="B13" s="8" t="s">
        <v>465</v>
      </c>
      <c r="C13" s="9" t="s">
        <v>3</v>
      </c>
      <c r="D13" s="9" t="s">
        <v>114</v>
      </c>
      <c r="E13" s="9" t="s">
        <v>116</v>
      </c>
      <c r="F13" s="9">
        <v>213</v>
      </c>
      <c r="G13" s="357">
        <v>164.3</v>
      </c>
      <c r="H13" s="358">
        <v>41</v>
      </c>
      <c r="I13" s="358">
        <v>41.1</v>
      </c>
      <c r="J13" s="358">
        <v>41.1</v>
      </c>
      <c r="K13" s="359">
        <v>41.1</v>
      </c>
      <c r="M13" s="350">
        <f>H13+I13+J13+K13</f>
        <v>164.29999999999998</v>
      </c>
      <c r="N13" s="350"/>
    </row>
    <row r="14" spans="1:13" ht="39" customHeight="1">
      <c r="A14" s="387" t="s">
        <v>382</v>
      </c>
      <c r="B14" s="397"/>
      <c r="C14" s="9" t="s">
        <v>4</v>
      </c>
      <c r="D14" s="9"/>
      <c r="E14" s="9"/>
      <c r="F14" s="9"/>
      <c r="G14" s="355">
        <f>G15+G21+G26</f>
        <v>3090</v>
      </c>
      <c r="H14" s="355">
        <f>H26+H15</f>
        <v>657</v>
      </c>
      <c r="I14" s="355">
        <f>I26+I15</f>
        <v>737.0999999999999</v>
      </c>
      <c r="J14" s="355">
        <f>J26+J15</f>
        <v>782.5999999999999</v>
      </c>
      <c r="K14" s="356">
        <f>K26+K15</f>
        <v>913.3000000000001</v>
      </c>
      <c r="M14" s="350"/>
    </row>
    <row r="15" spans="1:13" ht="25.5">
      <c r="A15" s="7" t="s">
        <v>61</v>
      </c>
      <c r="B15" s="8" t="s">
        <v>383</v>
      </c>
      <c r="C15" s="9" t="s">
        <v>4</v>
      </c>
      <c r="D15" s="9" t="s">
        <v>384</v>
      </c>
      <c r="E15" s="9"/>
      <c r="F15" s="9"/>
      <c r="G15" s="355">
        <f>G16</f>
        <v>664.9</v>
      </c>
      <c r="H15" s="355">
        <f aca="true" t="shared" si="1" ref="H15:K17">H16</f>
        <v>173.79999999999998</v>
      </c>
      <c r="I15" s="355">
        <f t="shared" si="1"/>
        <v>166.2</v>
      </c>
      <c r="J15" s="355">
        <f t="shared" si="1"/>
        <v>166.2</v>
      </c>
      <c r="K15" s="356">
        <f t="shared" si="1"/>
        <v>345.6</v>
      </c>
      <c r="M15" s="350"/>
    </row>
    <row r="16" spans="1:11" ht="25.5">
      <c r="A16" s="7" t="s">
        <v>354</v>
      </c>
      <c r="B16" s="8" t="s">
        <v>460</v>
      </c>
      <c r="C16" s="9" t="s">
        <v>4</v>
      </c>
      <c r="D16" s="9" t="s">
        <v>384</v>
      </c>
      <c r="E16" s="9" t="s">
        <v>116</v>
      </c>
      <c r="F16" s="9"/>
      <c r="G16" s="355">
        <f>G17</f>
        <v>664.9</v>
      </c>
      <c r="H16" s="355">
        <f t="shared" si="1"/>
        <v>173.79999999999998</v>
      </c>
      <c r="I16" s="355">
        <f t="shared" si="1"/>
        <v>166.2</v>
      </c>
      <c r="J16" s="355">
        <f t="shared" si="1"/>
        <v>166.2</v>
      </c>
      <c r="K16" s="356">
        <f t="shared" si="1"/>
        <v>345.6</v>
      </c>
    </row>
    <row r="17" spans="1:13" ht="12.75">
      <c r="A17" s="7" t="s">
        <v>20</v>
      </c>
      <c r="B17" s="8" t="s">
        <v>461</v>
      </c>
      <c r="C17" s="9" t="s">
        <v>4</v>
      </c>
      <c r="D17" s="9" t="s">
        <v>384</v>
      </c>
      <c r="E17" s="9" t="s">
        <v>116</v>
      </c>
      <c r="F17" s="9">
        <v>200</v>
      </c>
      <c r="G17" s="355">
        <f>G18</f>
        <v>664.9</v>
      </c>
      <c r="H17" s="355">
        <f t="shared" si="1"/>
        <v>173.79999999999998</v>
      </c>
      <c r="I17" s="355">
        <f t="shared" si="1"/>
        <v>166.2</v>
      </c>
      <c r="J17" s="355">
        <f t="shared" si="1"/>
        <v>166.2</v>
      </c>
      <c r="K17" s="356">
        <f t="shared" si="1"/>
        <v>345.6</v>
      </c>
      <c r="M17" s="350"/>
    </row>
    <row r="18" spans="1:13" ht="25.5">
      <c r="A18" s="7" t="s">
        <v>21</v>
      </c>
      <c r="B18" s="8" t="s">
        <v>462</v>
      </c>
      <c r="C18" s="9" t="s">
        <v>4</v>
      </c>
      <c r="D18" s="9" t="s">
        <v>384</v>
      </c>
      <c r="E18" s="9" t="s">
        <v>116</v>
      </c>
      <c r="F18" s="9">
        <v>210</v>
      </c>
      <c r="G18" s="355">
        <f>G19+G20</f>
        <v>664.9</v>
      </c>
      <c r="H18" s="355">
        <f>H19+H20+H21</f>
        <v>173.79999999999998</v>
      </c>
      <c r="I18" s="355">
        <f>I19+I20+I21</f>
        <v>166.2</v>
      </c>
      <c r="J18" s="355">
        <f>J19+J20+J21</f>
        <v>166.2</v>
      </c>
      <c r="K18" s="356">
        <f>K19+K20+K21</f>
        <v>345.6</v>
      </c>
      <c r="M18" s="350"/>
    </row>
    <row r="19" spans="1:15" ht="12.75">
      <c r="A19" s="7" t="s">
        <v>22</v>
      </c>
      <c r="B19" s="8" t="s">
        <v>463</v>
      </c>
      <c r="C19" s="9" t="s">
        <v>4</v>
      </c>
      <c r="D19" s="9" t="s">
        <v>384</v>
      </c>
      <c r="E19" s="9" t="s">
        <v>116</v>
      </c>
      <c r="F19" s="9">
        <v>211</v>
      </c>
      <c r="G19" s="357">
        <v>526.8</v>
      </c>
      <c r="H19" s="358">
        <v>131.7</v>
      </c>
      <c r="I19" s="358">
        <v>131.7</v>
      </c>
      <c r="J19" s="358">
        <v>131.7</v>
      </c>
      <c r="K19" s="359">
        <v>131.7</v>
      </c>
      <c r="M19" s="350">
        <f>G30-H30-I30-J30</f>
        <v>207</v>
      </c>
      <c r="O19" s="350"/>
    </row>
    <row r="20" spans="1:14" ht="12.75">
      <c r="A20" s="364" t="s">
        <v>464</v>
      </c>
      <c r="B20" s="8" t="s">
        <v>465</v>
      </c>
      <c r="C20" s="9" t="s">
        <v>4</v>
      </c>
      <c r="D20" s="9" t="s">
        <v>384</v>
      </c>
      <c r="E20" s="9" t="s">
        <v>116</v>
      </c>
      <c r="F20" s="9">
        <v>213</v>
      </c>
      <c r="G20" s="357">
        <v>138.1</v>
      </c>
      <c r="H20" s="358">
        <v>34.5</v>
      </c>
      <c r="I20" s="358">
        <v>34.5</v>
      </c>
      <c r="J20" s="358">
        <v>34.5</v>
      </c>
      <c r="K20" s="359">
        <v>34.6</v>
      </c>
      <c r="M20" s="350">
        <f>H20+I20+J20+K20</f>
        <v>138.1</v>
      </c>
      <c r="N20" s="350"/>
    </row>
    <row r="21" spans="1:13" ht="38.25">
      <c r="A21" s="7" t="s">
        <v>466</v>
      </c>
      <c r="B21" s="8" t="s">
        <v>385</v>
      </c>
      <c r="C21" s="9" t="s">
        <v>4</v>
      </c>
      <c r="D21" s="9" t="s">
        <v>386</v>
      </c>
      <c r="E21" s="9"/>
      <c r="F21" s="9"/>
      <c r="G21" s="355">
        <f aca="true" t="shared" si="2" ref="G21:K24">G22</f>
        <v>186.9</v>
      </c>
      <c r="H21" s="355">
        <f t="shared" si="2"/>
        <v>7.6</v>
      </c>
      <c r="I21" s="355">
        <f t="shared" si="2"/>
        <v>0</v>
      </c>
      <c r="J21" s="355">
        <f t="shared" si="2"/>
        <v>0</v>
      </c>
      <c r="K21" s="356">
        <f t="shared" si="2"/>
        <v>179.3</v>
      </c>
      <c r="M21" s="350">
        <f>H21+I21+J21</f>
        <v>7.6</v>
      </c>
    </row>
    <row r="22" spans="1:13" ht="25.5">
      <c r="A22" s="7" t="s">
        <v>278</v>
      </c>
      <c r="B22" s="8" t="s">
        <v>460</v>
      </c>
      <c r="C22" s="9" t="s">
        <v>4</v>
      </c>
      <c r="D22" s="9" t="s">
        <v>386</v>
      </c>
      <c r="E22" s="9" t="s">
        <v>116</v>
      </c>
      <c r="F22" s="9"/>
      <c r="G22" s="355">
        <f t="shared" si="2"/>
        <v>186.9</v>
      </c>
      <c r="H22" s="355">
        <f t="shared" si="2"/>
        <v>7.6</v>
      </c>
      <c r="I22" s="355">
        <f t="shared" si="2"/>
        <v>0</v>
      </c>
      <c r="J22" s="355">
        <f t="shared" si="2"/>
        <v>0</v>
      </c>
      <c r="K22" s="356">
        <f t="shared" si="2"/>
        <v>179.3</v>
      </c>
      <c r="M22" s="350"/>
    </row>
    <row r="23" spans="1:13" ht="12.75">
      <c r="A23" s="7" t="s">
        <v>357</v>
      </c>
      <c r="B23" s="8" t="s">
        <v>461</v>
      </c>
      <c r="C23" s="9" t="s">
        <v>4</v>
      </c>
      <c r="D23" s="9" t="s">
        <v>386</v>
      </c>
      <c r="E23" s="9" t="s">
        <v>116</v>
      </c>
      <c r="F23" s="9">
        <v>200</v>
      </c>
      <c r="G23" s="355">
        <f t="shared" si="2"/>
        <v>186.9</v>
      </c>
      <c r="H23" s="355">
        <f t="shared" si="2"/>
        <v>7.6</v>
      </c>
      <c r="I23" s="355">
        <f t="shared" si="2"/>
        <v>0</v>
      </c>
      <c r="J23" s="355">
        <f t="shared" si="2"/>
        <v>0</v>
      </c>
      <c r="K23" s="356">
        <f t="shared" si="2"/>
        <v>179.3</v>
      </c>
      <c r="M23" s="350"/>
    </row>
    <row r="24" spans="1:13" ht="25.5">
      <c r="A24" s="7" t="s">
        <v>468</v>
      </c>
      <c r="B24" s="8" t="s">
        <v>462</v>
      </c>
      <c r="C24" s="9" t="s">
        <v>4</v>
      </c>
      <c r="D24" s="9" t="s">
        <v>386</v>
      </c>
      <c r="E24" s="9" t="s">
        <v>116</v>
      </c>
      <c r="F24" s="9" t="s">
        <v>500</v>
      </c>
      <c r="G24" s="355">
        <f t="shared" si="2"/>
        <v>186.9</v>
      </c>
      <c r="H24" s="355">
        <f t="shared" si="2"/>
        <v>7.6</v>
      </c>
      <c r="I24" s="355">
        <f t="shared" si="2"/>
        <v>0</v>
      </c>
      <c r="J24" s="355">
        <f t="shared" si="2"/>
        <v>0</v>
      </c>
      <c r="K24" s="356">
        <f t="shared" si="2"/>
        <v>179.3</v>
      </c>
      <c r="M24" s="350"/>
    </row>
    <row r="25" spans="1:13" ht="12.75">
      <c r="A25" s="7" t="s">
        <v>469</v>
      </c>
      <c r="B25" s="8" t="s">
        <v>498</v>
      </c>
      <c r="C25" s="9" t="s">
        <v>4</v>
      </c>
      <c r="D25" s="9" t="s">
        <v>386</v>
      </c>
      <c r="E25" s="9" t="s">
        <v>116</v>
      </c>
      <c r="F25" s="9" t="s">
        <v>492</v>
      </c>
      <c r="G25" s="357">
        <v>186.9</v>
      </c>
      <c r="H25" s="358">
        <v>7.6</v>
      </c>
      <c r="I25" s="358">
        <v>0</v>
      </c>
      <c r="J25" s="358">
        <v>0</v>
      </c>
      <c r="K25" s="359">
        <v>179.3</v>
      </c>
      <c r="M25" s="350"/>
    </row>
    <row r="26" spans="1:14" ht="25.5">
      <c r="A26" s="7" t="s">
        <v>305</v>
      </c>
      <c r="B26" s="8" t="s">
        <v>387</v>
      </c>
      <c r="C26" s="9" t="s">
        <v>4</v>
      </c>
      <c r="D26" s="9" t="s">
        <v>117</v>
      </c>
      <c r="E26" s="9"/>
      <c r="F26" s="9"/>
      <c r="G26" s="355">
        <f>G27</f>
        <v>2238.2</v>
      </c>
      <c r="H26" s="355">
        <f>H27</f>
        <v>483.20000000000005</v>
      </c>
      <c r="I26" s="355">
        <f>I27</f>
        <v>570.9</v>
      </c>
      <c r="J26" s="355">
        <f>J27</f>
        <v>616.4</v>
      </c>
      <c r="K26" s="356">
        <f>K27</f>
        <v>567.7</v>
      </c>
      <c r="M26" s="350"/>
      <c r="N26" s="350"/>
    </row>
    <row r="27" spans="1:13" ht="25.5">
      <c r="A27" s="7" t="s">
        <v>306</v>
      </c>
      <c r="B27" s="8" t="s">
        <v>460</v>
      </c>
      <c r="C27" s="9" t="s">
        <v>4</v>
      </c>
      <c r="D27" s="9" t="s">
        <v>117</v>
      </c>
      <c r="E27" s="9" t="s">
        <v>116</v>
      </c>
      <c r="F27" s="9"/>
      <c r="G27" s="355">
        <f>G28+G39</f>
        <v>2238.2</v>
      </c>
      <c r="H27" s="355">
        <f>H28+H39</f>
        <v>483.20000000000005</v>
      </c>
      <c r="I27" s="355">
        <f>I28+I39</f>
        <v>570.9</v>
      </c>
      <c r="J27" s="355">
        <f>J28+J39</f>
        <v>616.4</v>
      </c>
      <c r="K27" s="356">
        <f>K28+K39</f>
        <v>567.7</v>
      </c>
      <c r="M27" s="350">
        <f aca="true" t="shared" si="3" ref="M27:M32">G33-H33-I33-J33</f>
        <v>27.5</v>
      </c>
    </row>
    <row r="28" spans="1:13" ht="12.75">
      <c r="A28" s="7" t="s">
        <v>539</v>
      </c>
      <c r="B28" s="8" t="s">
        <v>461</v>
      </c>
      <c r="C28" s="9" t="s">
        <v>4</v>
      </c>
      <c r="D28" s="9" t="s">
        <v>117</v>
      </c>
      <c r="E28" s="9" t="s">
        <v>116</v>
      </c>
      <c r="F28" s="9">
        <v>200</v>
      </c>
      <c r="G28" s="355">
        <f>G29+G32+G38</f>
        <v>2193.2</v>
      </c>
      <c r="H28" s="355">
        <f>H29+H32+H38</f>
        <v>483.20000000000005</v>
      </c>
      <c r="I28" s="355">
        <f>I29+I32+I38</f>
        <v>550.9</v>
      </c>
      <c r="J28" s="355">
        <f>J29+J32+J38</f>
        <v>601.4</v>
      </c>
      <c r="K28" s="356">
        <f>K29+K32+K38</f>
        <v>557.7</v>
      </c>
      <c r="M28" s="350">
        <f t="shared" si="3"/>
        <v>48.59999999999998</v>
      </c>
    </row>
    <row r="29" spans="1:13" ht="25.5">
      <c r="A29" s="7" t="s">
        <v>78</v>
      </c>
      <c r="B29" s="8" t="s">
        <v>462</v>
      </c>
      <c r="C29" s="9" t="s">
        <v>4</v>
      </c>
      <c r="D29" s="9" t="s">
        <v>117</v>
      </c>
      <c r="E29" s="9" t="s">
        <v>116</v>
      </c>
      <c r="F29" s="9">
        <v>210</v>
      </c>
      <c r="G29" s="355">
        <f>G30+G31</f>
        <v>1044.8</v>
      </c>
      <c r="H29" s="355">
        <f>H30+H31</f>
        <v>161.10000000000002</v>
      </c>
      <c r="I29" s="355">
        <f>I30+I31</f>
        <v>311.2</v>
      </c>
      <c r="J29" s="355">
        <f>J30+J31</f>
        <v>311.2</v>
      </c>
      <c r="K29" s="356">
        <f>K30+K31</f>
        <v>261.3</v>
      </c>
      <c r="M29" s="350">
        <f t="shared" si="3"/>
        <v>170.80000000000007</v>
      </c>
    </row>
    <row r="30" spans="1:13" ht="12.75">
      <c r="A30" s="7" t="s">
        <v>489</v>
      </c>
      <c r="B30" s="8" t="s">
        <v>463</v>
      </c>
      <c r="C30" s="9" t="s">
        <v>4</v>
      </c>
      <c r="D30" s="9" t="s">
        <v>117</v>
      </c>
      <c r="E30" s="9" t="s">
        <v>116</v>
      </c>
      <c r="F30" s="9">
        <v>211</v>
      </c>
      <c r="G30" s="360">
        <v>827.9</v>
      </c>
      <c r="H30" s="361">
        <v>106.9</v>
      </c>
      <c r="I30" s="361">
        <v>257</v>
      </c>
      <c r="J30" s="361">
        <v>257</v>
      </c>
      <c r="K30" s="362">
        <v>207</v>
      </c>
      <c r="M30" s="350">
        <f>H30+I30+J30+K30</f>
        <v>827.9</v>
      </c>
    </row>
    <row r="31" spans="1:13" ht="12.75">
      <c r="A31" s="7" t="s">
        <v>490</v>
      </c>
      <c r="B31" s="8" t="s">
        <v>465</v>
      </c>
      <c r="C31" s="9" t="s">
        <v>4</v>
      </c>
      <c r="D31" s="9" t="s">
        <v>117</v>
      </c>
      <c r="E31" s="9" t="s">
        <v>116</v>
      </c>
      <c r="F31" s="9">
        <v>213</v>
      </c>
      <c r="G31" s="360">
        <v>216.9</v>
      </c>
      <c r="H31" s="361">
        <v>54.2</v>
      </c>
      <c r="I31" s="361">
        <v>54.2</v>
      </c>
      <c r="J31" s="361">
        <v>54.2</v>
      </c>
      <c r="K31" s="362">
        <v>54.3</v>
      </c>
      <c r="M31" s="350">
        <f>H31+I31+J31+K31</f>
        <v>216.90000000000003</v>
      </c>
    </row>
    <row r="32" spans="1:13" ht="12.75">
      <c r="A32" s="7" t="s">
        <v>491</v>
      </c>
      <c r="B32" s="8" t="s">
        <v>472</v>
      </c>
      <c r="C32" s="9" t="s">
        <v>4</v>
      </c>
      <c r="D32" s="9" t="s">
        <v>117</v>
      </c>
      <c r="E32" s="9" t="s">
        <v>116</v>
      </c>
      <c r="F32" s="9">
        <v>220</v>
      </c>
      <c r="G32" s="355">
        <f>G33+G34+G35+G36+G37</f>
        <v>1140.4</v>
      </c>
      <c r="H32" s="355">
        <f>H33+H34+H35+H36+H37</f>
        <v>321</v>
      </c>
      <c r="I32" s="355">
        <f>I33+I34+I35+I36+I37</f>
        <v>236.8</v>
      </c>
      <c r="J32" s="355">
        <f>J33+J34+J35+J36+J37</f>
        <v>288.2</v>
      </c>
      <c r="K32" s="356">
        <f>K33+K34+K35+K36+K37</f>
        <v>294.4</v>
      </c>
      <c r="M32" s="350">
        <f t="shared" si="3"/>
        <v>2</v>
      </c>
    </row>
    <row r="33" spans="1:11" ht="12.75">
      <c r="A33" s="7" t="s">
        <v>540</v>
      </c>
      <c r="B33" s="8" t="s">
        <v>474</v>
      </c>
      <c r="C33" s="9" t="s">
        <v>4</v>
      </c>
      <c r="D33" s="9" t="s">
        <v>117</v>
      </c>
      <c r="E33" s="9" t="s">
        <v>116</v>
      </c>
      <c r="F33" s="9">
        <v>221</v>
      </c>
      <c r="G33" s="357">
        <v>110</v>
      </c>
      <c r="H33" s="358">
        <v>24.2</v>
      </c>
      <c r="I33" s="358">
        <v>30.8</v>
      </c>
      <c r="J33" s="358">
        <v>27.5</v>
      </c>
      <c r="K33" s="359">
        <v>27.5</v>
      </c>
    </row>
    <row r="34" spans="1:13" ht="12.75">
      <c r="A34" s="7" t="s">
        <v>541</v>
      </c>
      <c r="B34" s="8" t="s">
        <v>476</v>
      </c>
      <c r="C34" s="9" t="s">
        <v>4</v>
      </c>
      <c r="D34" s="9" t="s">
        <v>117</v>
      </c>
      <c r="E34" s="9" t="s">
        <v>116</v>
      </c>
      <c r="F34" s="9">
        <v>223</v>
      </c>
      <c r="G34" s="357">
        <v>194.7</v>
      </c>
      <c r="H34" s="358">
        <v>56</v>
      </c>
      <c r="I34" s="358">
        <v>41.4</v>
      </c>
      <c r="J34" s="358">
        <v>48.7</v>
      </c>
      <c r="K34" s="359">
        <v>48.6</v>
      </c>
      <c r="M34" s="350">
        <f>H34+I34+J34+K34</f>
        <v>194.70000000000002</v>
      </c>
    </row>
    <row r="35" spans="1:14" ht="25.5">
      <c r="A35" s="7" t="s">
        <v>542</v>
      </c>
      <c r="B35" s="8" t="s">
        <v>478</v>
      </c>
      <c r="C35" s="9" t="s">
        <v>4</v>
      </c>
      <c r="D35" s="9" t="s">
        <v>117</v>
      </c>
      <c r="E35" s="9" t="s">
        <v>116</v>
      </c>
      <c r="F35" s="9">
        <v>224</v>
      </c>
      <c r="G35" s="357">
        <v>645.7</v>
      </c>
      <c r="H35" s="358">
        <v>240</v>
      </c>
      <c r="I35" s="358">
        <v>70.4</v>
      </c>
      <c r="J35" s="358">
        <v>164.5</v>
      </c>
      <c r="K35" s="359">
        <v>170.8</v>
      </c>
      <c r="L35" s="350"/>
      <c r="M35" s="350">
        <f>G41-H41-I41-J41</f>
        <v>5</v>
      </c>
      <c r="N35" s="350"/>
    </row>
    <row r="36" spans="1:14" ht="12.75">
      <c r="A36" s="7" t="s">
        <v>543</v>
      </c>
      <c r="B36" s="8" t="s">
        <v>479</v>
      </c>
      <c r="C36" s="9" t="s">
        <v>4</v>
      </c>
      <c r="D36" s="9" t="s">
        <v>117</v>
      </c>
      <c r="E36" s="9" t="s">
        <v>116</v>
      </c>
      <c r="F36" s="9" t="s">
        <v>480</v>
      </c>
      <c r="G36" s="357">
        <v>60</v>
      </c>
      <c r="H36" s="358">
        <v>0</v>
      </c>
      <c r="I36" s="358">
        <v>30</v>
      </c>
      <c r="J36" s="358">
        <v>15</v>
      </c>
      <c r="K36" s="359">
        <v>15</v>
      </c>
      <c r="N36" s="350"/>
    </row>
    <row r="37" spans="1:11" ht="12.75">
      <c r="A37" s="7" t="s">
        <v>544</v>
      </c>
      <c r="B37" s="8" t="s">
        <v>481</v>
      </c>
      <c r="C37" s="9" t="s">
        <v>4</v>
      </c>
      <c r="D37" s="9" t="s">
        <v>117</v>
      </c>
      <c r="E37" s="9" t="s">
        <v>116</v>
      </c>
      <c r="F37" s="9">
        <v>226</v>
      </c>
      <c r="G37" s="357">
        <v>130</v>
      </c>
      <c r="H37" s="363">
        <v>0.8</v>
      </c>
      <c r="I37" s="363">
        <v>64.2</v>
      </c>
      <c r="J37" s="363">
        <v>32.5</v>
      </c>
      <c r="K37" s="68">
        <v>32.5</v>
      </c>
    </row>
    <row r="38" spans="1:11" ht="12.75">
      <c r="A38" s="7" t="s">
        <v>545</v>
      </c>
      <c r="B38" s="8" t="s">
        <v>1</v>
      </c>
      <c r="C38" s="9" t="s">
        <v>4</v>
      </c>
      <c r="D38" s="9" t="s">
        <v>117</v>
      </c>
      <c r="E38" s="9" t="s">
        <v>116</v>
      </c>
      <c r="F38" s="9" t="s">
        <v>482</v>
      </c>
      <c r="G38" s="357">
        <v>8</v>
      </c>
      <c r="H38" s="358">
        <v>1.1</v>
      </c>
      <c r="I38" s="358">
        <v>2.9</v>
      </c>
      <c r="J38" s="358">
        <v>2</v>
      </c>
      <c r="K38" s="359">
        <v>2</v>
      </c>
    </row>
    <row r="39" spans="1:11" ht="12.75">
      <c r="A39" s="7" t="s">
        <v>307</v>
      </c>
      <c r="B39" s="8" t="s">
        <v>484</v>
      </c>
      <c r="C39" s="9" t="s">
        <v>4</v>
      </c>
      <c r="D39" s="9" t="s">
        <v>117</v>
      </c>
      <c r="E39" s="9" t="s">
        <v>116</v>
      </c>
      <c r="F39" s="9">
        <v>300</v>
      </c>
      <c r="G39" s="355">
        <f>G40+G41</f>
        <v>45</v>
      </c>
      <c r="H39" s="355">
        <f>H40+H41</f>
        <v>0</v>
      </c>
      <c r="I39" s="355">
        <f>I40+I41</f>
        <v>20</v>
      </c>
      <c r="J39" s="355">
        <f>J40+J41</f>
        <v>15</v>
      </c>
      <c r="K39" s="356">
        <f>K40+K41</f>
        <v>10</v>
      </c>
    </row>
    <row r="40" spans="1:14" ht="25.5">
      <c r="A40" s="7" t="s">
        <v>308</v>
      </c>
      <c r="B40" s="8" t="s">
        <v>486</v>
      </c>
      <c r="C40" s="9" t="s">
        <v>4</v>
      </c>
      <c r="D40" s="9" t="s">
        <v>117</v>
      </c>
      <c r="E40" s="9" t="s">
        <v>116</v>
      </c>
      <c r="F40" s="9">
        <v>310</v>
      </c>
      <c r="G40" s="357">
        <v>20</v>
      </c>
      <c r="H40" s="358">
        <v>0</v>
      </c>
      <c r="I40" s="358">
        <v>10</v>
      </c>
      <c r="J40" s="358">
        <v>5</v>
      </c>
      <c r="K40" s="359">
        <v>5</v>
      </c>
      <c r="L40" s="350"/>
      <c r="M40" s="350">
        <f>G19-H19-I19-J19</f>
        <v>131.7</v>
      </c>
      <c r="N40" s="350"/>
    </row>
    <row r="41" spans="1:13" ht="25.5">
      <c r="A41" s="7" t="s">
        <v>546</v>
      </c>
      <c r="B41" s="8" t="s">
        <v>488</v>
      </c>
      <c r="C41" s="9" t="s">
        <v>4</v>
      </c>
      <c r="D41" s="9" t="s">
        <v>117</v>
      </c>
      <c r="E41" s="9" t="s">
        <v>116</v>
      </c>
      <c r="F41" s="9">
        <v>340</v>
      </c>
      <c r="G41" s="357">
        <v>25</v>
      </c>
      <c r="H41" s="358">
        <v>0</v>
      </c>
      <c r="I41" s="358">
        <v>10</v>
      </c>
      <c r="J41" s="358">
        <v>10</v>
      </c>
      <c r="K41" s="359">
        <v>5</v>
      </c>
      <c r="L41" s="350"/>
      <c r="M41" s="350">
        <f>G20-H20-I20-J20</f>
        <v>34.599999999999994</v>
      </c>
    </row>
    <row r="42" spans="1:13" ht="37.5" customHeight="1">
      <c r="A42" s="387" t="s">
        <v>493</v>
      </c>
      <c r="B42" s="397"/>
      <c r="C42" s="9" t="s">
        <v>23</v>
      </c>
      <c r="D42" s="9"/>
      <c r="E42" s="9"/>
      <c r="F42" s="9"/>
      <c r="G42" s="355">
        <f>G49+G43+G63+G77</f>
        <v>11369</v>
      </c>
      <c r="H42" s="355">
        <f>H49+H43+H63+H77</f>
        <v>2502.9</v>
      </c>
      <c r="I42" s="355">
        <f>I49+I43+I63+I77</f>
        <v>2987.9</v>
      </c>
      <c r="J42" s="355">
        <f>J49+J43+J63+J77</f>
        <v>3015</v>
      </c>
      <c r="K42" s="356">
        <f>K49+K43+K63+K77</f>
        <v>2863.2000000000003</v>
      </c>
      <c r="M42" s="350">
        <f>H42+I42+J42+K42</f>
        <v>11369</v>
      </c>
    </row>
    <row r="43" spans="1:13" ht="38.25">
      <c r="A43" s="7" t="s">
        <v>61</v>
      </c>
      <c r="B43" s="8" t="s">
        <v>118</v>
      </c>
      <c r="C43" s="9" t="s">
        <v>23</v>
      </c>
      <c r="D43" s="9" t="s">
        <v>119</v>
      </c>
      <c r="E43" s="9"/>
      <c r="F43" s="9"/>
      <c r="G43" s="355">
        <f>G44</f>
        <v>791.5</v>
      </c>
      <c r="H43" s="355">
        <f aca="true" t="shared" si="4" ref="H43:K45">H44</f>
        <v>198.3</v>
      </c>
      <c r="I43" s="355">
        <f t="shared" si="4"/>
        <v>197.4</v>
      </c>
      <c r="J43" s="355">
        <f t="shared" si="4"/>
        <v>197.4</v>
      </c>
      <c r="K43" s="356">
        <f t="shared" si="4"/>
        <v>198.4</v>
      </c>
      <c r="M43" s="350">
        <f>H43+I43+J43+K43</f>
        <v>791.5</v>
      </c>
    </row>
    <row r="44" spans="1:11" ht="25.5">
      <c r="A44" s="7" t="s">
        <v>354</v>
      </c>
      <c r="B44" s="8" t="s">
        <v>460</v>
      </c>
      <c r="C44" s="9" t="s">
        <v>23</v>
      </c>
      <c r="D44" s="9" t="s">
        <v>119</v>
      </c>
      <c r="E44" s="9" t="s">
        <v>116</v>
      </c>
      <c r="F44" s="9"/>
      <c r="G44" s="355">
        <f>G45</f>
        <v>791.5</v>
      </c>
      <c r="H44" s="355">
        <f t="shared" si="4"/>
        <v>198.3</v>
      </c>
      <c r="I44" s="355">
        <f t="shared" si="4"/>
        <v>197.4</v>
      </c>
      <c r="J44" s="355">
        <f t="shared" si="4"/>
        <v>197.4</v>
      </c>
      <c r="K44" s="356">
        <f t="shared" si="4"/>
        <v>198.4</v>
      </c>
    </row>
    <row r="45" spans="1:11" ht="12.75">
      <c r="A45" s="7" t="s">
        <v>355</v>
      </c>
      <c r="B45" s="8" t="s">
        <v>461</v>
      </c>
      <c r="C45" s="9" t="s">
        <v>23</v>
      </c>
      <c r="D45" s="9" t="s">
        <v>119</v>
      </c>
      <c r="E45" s="9" t="s">
        <v>116</v>
      </c>
      <c r="F45" s="9">
        <v>200</v>
      </c>
      <c r="G45" s="355">
        <f>G46</f>
        <v>791.5</v>
      </c>
      <c r="H45" s="355">
        <f t="shared" si="4"/>
        <v>198.3</v>
      </c>
      <c r="I45" s="355">
        <f t="shared" si="4"/>
        <v>197.4</v>
      </c>
      <c r="J45" s="355">
        <f t="shared" si="4"/>
        <v>197.4</v>
      </c>
      <c r="K45" s="356">
        <f t="shared" si="4"/>
        <v>198.4</v>
      </c>
    </row>
    <row r="46" spans="1:11" ht="25.5">
      <c r="A46" s="7" t="s">
        <v>21</v>
      </c>
      <c r="B46" s="8" t="s">
        <v>462</v>
      </c>
      <c r="C46" s="9" t="s">
        <v>23</v>
      </c>
      <c r="D46" s="9" t="s">
        <v>119</v>
      </c>
      <c r="E46" s="9" t="s">
        <v>116</v>
      </c>
      <c r="F46" s="9">
        <v>210</v>
      </c>
      <c r="G46" s="355">
        <f>G47+G48</f>
        <v>791.5</v>
      </c>
      <c r="H46" s="355">
        <f>H47+H48</f>
        <v>198.3</v>
      </c>
      <c r="I46" s="355">
        <f>I47+I48</f>
        <v>197.4</v>
      </c>
      <c r="J46" s="355">
        <f>J47+J48</f>
        <v>197.4</v>
      </c>
      <c r="K46" s="356">
        <f>K47+K48</f>
        <v>198.4</v>
      </c>
    </row>
    <row r="47" spans="1:14" ht="12.75">
      <c r="A47" s="7" t="s">
        <v>22</v>
      </c>
      <c r="B47" s="8" t="s">
        <v>463</v>
      </c>
      <c r="C47" s="9" t="s">
        <v>23</v>
      </c>
      <c r="D47" s="9" t="s">
        <v>119</v>
      </c>
      <c r="E47" s="9" t="s">
        <v>116</v>
      </c>
      <c r="F47" s="9">
        <v>211</v>
      </c>
      <c r="G47" s="357">
        <v>627.2</v>
      </c>
      <c r="H47" s="358">
        <v>157.3</v>
      </c>
      <c r="I47" s="358">
        <v>156.3</v>
      </c>
      <c r="J47" s="358">
        <v>156.3</v>
      </c>
      <c r="K47" s="359">
        <v>157.3</v>
      </c>
      <c r="M47" s="350">
        <f>H47+I47+J47+K47</f>
        <v>627.2</v>
      </c>
      <c r="N47" s="350"/>
    </row>
    <row r="48" spans="1:13" ht="12.75">
      <c r="A48" s="7" t="s">
        <v>464</v>
      </c>
      <c r="B48" s="8" t="s">
        <v>465</v>
      </c>
      <c r="C48" s="9" t="s">
        <v>23</v>
      </c>
      <c r="D48" s="9" t="s">
        <v>119</v>
      </c>
      <c r="E48" s="9" t="s">
        <v>116</v>
      </c>
      <c r="F48" s="9">
        <v>213</v>
      </c>
      <c r="G48" s="357">
        <v>164.3</v>
      </c>
      <c r="H48" s="358">
        <v>41</v>
      </c>
      <c r="I48" s="358">
        <v>41.1</v>
      </c>
      <c r="J48" s="358">
        <v>41.1</v>
      </c>
      <c r="K48" s="359">
        <v>41.1</v>
      </c>
      <c r="L48" s="367"/>
      <c r="M48" s="350">
        <f>H48+I48+J48+K48</f>
        <v>164.29999999999998</v>
      </c>
    </row>
    <row r="49" spans="1:13" ht="51">
      <c r="A49" s="7" t="s">
        <v>466</v>
      </c>
      <c r="B49" s="8" t="s">
        <v>394</v>
      </c>
      <c r="C49" s="9" t="s">
        <v>23</v>
      </c>
      <c r="D49" s="9" t="s">
        <v>395</v>
      </c>
      <c r="E49" s="9"/>
      <c r="F49" s="9"/>
      <c r="G49" s="355">
        <f>G50</f>
        <v>7957</v>
      </c>
      <c r="H49" s="355">
        <f>H50</f>
        <v>1704.6000000000001</v>
      </c>
      <c r="I49" s="355">
        <f>I50</f>
        <v>2120.5</v>
      </c>
      <c r="J49" s="355">
        <f>J50</f>
        <v>2142.6</v>
      </c>
      <c r="K49" s="356">
        <f>K50</f>
        <v>1989.3000000000002</v>
      </c>
      <c r="M49" s="350">
        <f>H49+I49+J49+K49</f>
        <v>7957.000000000001</v>
      </c>
    </row>
    <row r="50" spans="1:14" ht="25.5">
      <c r="A50" s="7" t="s">
        <v>278</v>
      </c>
      <c r="B50" s="8" t="s">
        <v>460</v>
      </c>
      <c r="C50" s="9" t="s">
        <v>23</v>
      </c>
      <c r="D50" s="9" t="s">
        <v>395</v>
      </c>
      <c r="E50" s="9" t="s">
        <v>116</v>
      </c>
      <c r="F50" s="9"/>
      <c r="G50" s="355">
        <f>G60+G51</f>
        <v>7957</v>
      </c>
      <c r="H50" s="355">
        <f>H60+H51</f>
        <v>1704.6000000000001</v>
      </c>
      <c r="I50" s="355">
        <f>I60+I51</f>
        <v>2120.5</v>
      </c>
      <c r="J50" s="355">
        <f>J60+J51</f>
        <v>2142.6</v>
      </c>
      <c r="K50" s="356">
        <f>K60+K51</f>
        <v>1989.3000000000002</v>
      </c>
      <c r="M50" s="350"/>
      <c r="N50" s="350"/>
    </row>
    <row r="51" spans="1:13" ht="12.75">
      <c r="A51" s="7" t="s">
        <v>357</v>
      </c>
      <c r="B51" s="8" t="s">
        <v>461</v>
      </c>
      <c r="C51" s="9" t="s">
        <v>23</v>
      </c>
      <c r="D51" s="9" t="s">
        <v>395</v>
      </c>
      <c r="E51" s="9" t="s">
        <v>116</v>
      </c>
      <c r="F51" s="9">
        <v>200</v>
      </c>
      <c r="G51" s="355">
        <f>G52+G55+G59</f>
        <v>7717</v>
      </c>
      <c r="H51" s="355">
        <f>H52+H55+H59</f>
        <v>1662.2</v>
      </c>
      <c r="I51" s="355">
        <f>I52+I55+I59</f>
        <v>2042.9</v>
      </c>
      <c r="J51" s="355">
        <f>J52+J55+J59</f>
        <v>2082.6</v>
      </c>
      <c r="K51" s="356">
        <f>K52+K55+K59</f>
        <v>1929.3000000000002</v>
      </c>
      <c r="M51" s="350">
        <f>H51+I51+J51+K51</f>
        <v>7717.000000000001</v>
      </c>
    </row>
    <row r="52" spans="1:13" ht="25.5">
      <c r="A52" s="7" t="s">
        <v>468</v>
      </c>
      <c r="B52" s="8" t="s">
        <v>462</v>
      </c>
      <c r="C52" s="9" t="s">
        <v>23</v>
      </c>
      <c r="D52" s="9" t="s">
        <v>395</v>
      </c>
      <c r="E52" s="9" t="s">
        <v>116</v>
      </c>
      <c r="F52" s="9">
        <v>210</v>
      </c>
      <c r="G52" s="355">
        <f>G53+G54</f>
        <v>6747.3</v>
      </c>
      <c r="H52" s="355">
        <f>H53+H54</f>
        <v>1486.8</v>
      </c>
      <c r="I52" s="355">
        <f>I53+I54</f>
        <v>1786.8</v>
      </c>
      <c r="J52" s="355">
        <f>J53+J54</f>
        <v>1786.8</v>
      </c>
      <c r="K52" s="356">
        <f>K53+K54</f>
        <v>1686.9</v>
      </c>
      <c r="M52" s="350">
        <f>H52+I52+J52+K52</f>
        <v>6747.299999999999</v>
      </c>
    </row>
    <row r="53" spans="1:14" ht="12.75">
      <c r="A53" s="7" t="s">
        <v>469</v>
      </c>
      <c r="B53" s="8" t="s">
        <v>463</v>
      </c>
      <c r="C53" s="9" t="s">
        <v>23</v>
      </c>
      <c r="D53" s="9" t="s">
        <v>395</v>
      </c>
      <c r="E53" s="9" t="s">
        <v>116</v>
      </c>
      <c r="F53" s="9">
        <v>211</v>
      </c>
      <c r="G53" s="360">
        <v>5346.5</v>
      </c>
      <c r="H53" s="361">
        <v>1136.6</v>
      </c>
      <c r="I53" s="361">
        <v>1436.6</v>
      </c>
      <c r="J53" s="361">
        <v>1436.6</v>
      </c>
      <c r="K53" s="362">
        <v>1336.7</v>
      </c>
      <c r="M53" s="350">
        <f>H53+I53+J53+K53</f>
        <v>5346.5</v>
      </c>
      <c r="N53" s="350"/>
    </row>
    <row r="54" spans="1:14" ht="12.75">
      <c r="A54" s="7" t="s">
        <v>470</v>
      </c>
      <c r="B54" s="8" t="s">
        <v>465</v>
      </c>
      <c r="C54" s="9" t="s">
        <v>23</v>
      </c>
      <c r="D54" s="9" t="s">
        <v>395</v>
      </c>
      <c r="E54" s="9" t="s">
        <v>116</v>
      </c>
      <c r="F54" s="9">
        <v>213</v>
      </c>
      <c r="G54" s="360">
        <v>1400.8</v>
      </c>
      <c r="H54" s="361">
        <v>350.2</v>
      </c>
      <c r="I54" s="361">
        <v>350.2</v>
      </c>
      <c r="J54" s="361">
        <v>350.2</v>
      </c>
      <c r="K54" s="362">
        <v>350.2</v>
      </c>
      <c r="L54" s="350"/>
      <c r="M54" s="350">
        <f>G54-H54-I54-J54</f>
        <v>350.1999999999999</v>
      </c>
      <c r="N54" s="350"/>
    </row>
    <row r="55" spans="1:13" ht="12.75">
      <c r="A55" s="7" t="s">
        <v>471</v>
      </c>
      <c r="B55" s="8" t="s">
        <v>472</v>
      </c>
      <c r="C55" s="9" t="s">
        <v>23</v>
      </c>
      <c r="D55" s="9" t="s">
        <v>395</v>
      </c>
      <c r="E55" s="9" t="s">
        <v>116</v>
      </c>
      <c r="F55" s="9">
        <v>220</v>
      </c>
      <c r="G55" s="355">
        <f>G56+G57+G58</f>
        <v>965.7</v>
      </c>
      <c r="H55" s="355">
        <f>H56+H57+H58</f>
        <v>175</v>
      </c>
      <c r="I55" s="355">
        <f>I56+I57+I58</f>
        <v>255.10000000000002</v>
      </c>
      <c r="J55" s="355">
        <f>J56+J57+J58</f>
        <v>294.2</v>
      </c>
      <c r="K55" s="356">
        <f>K56+K57+K58</f>
        <v>241.39999999999998</v>
      </c>
      <c r="M55" s="350">
        <f>H55+I55+J55+K55</f>
        <v>965.6999999999999</v>
      </c>
    </row>
    <row r="56" spans="1:13" ht="12.75">
      <c r="A56" s="7" t="s">
        <v>473</v>
      </c>
      <c r="B56" s="8" t="s">
        <v>474</v>
      </c>
      <c r="C56" s="9" t="s">
        <v>23</v>
      </c>
      <c r="D56" s="9" t="s">
        <v>395</v>
      </c>
      <c r="E56" s="9" t="s">
        <v>116</v>
      </c>
      <c r="F56" s="9">
        <v>221</v>
      </c>
      <c r="G56" s="357">
        <v>85</v>
      </c>
      <c r="H56" s="358">
        <v>16.8</v>
      </c>
      <c r="I56" s="358">
        <v>25.7</v>
      </c>
      <c r="J56" s="358">
        <v>21.3</v>
      </c>
      <c r="K56" s="359">
        <v>21.2</v>
      </c>
      <c r="M56" s="350">
        <f>G56-H56-I56-J56</f>
        <v>21.2</v>
      </c>
    </row>
    <row r="57" spans="1:13" ht="12.75">
      <c r="A57" s="7" t="s">
        <v>475</v>
      </c>
      <c r="B57" s="8" t="s">
        <v>479</v>
      </c>
      <c r="C57" s="9" t="s">
        <v>23</v>
      </c>
      <c r="D57" s="9" t="s">
        <v>395</v>
      </c>
      <c r="E57" s="9" t="s">
        <v>116</v>
      </c>
      <c r="F57" s="9">
        <v>225</v>
      </c>
      <c r="G57" s="357">
        <v>310</v>
      </c>
      <c r="H57" s="358">
        <v>24.8</v>
      </c>
      <c r="I57" s="358">
        <v>77.5</v>
      </c>
      <c r="J57" s="358">
        <v>130.2</v>
      </c>
      <c r="K57" s="359">
        <v>77.5</v>
      </c>
      <c r="M57" s="350">
        <f>G57-H57-I57-J57</f>
        <v>77.5</v>
      </c>
    </row>
    <row r="58" spans="1:13" ht="12.75">
      <c r="A58" s="7" t="s">
        <v>477</v>
      </c>
      <c r="B58" s="8" t="s">
        <v>481</v>
      </c>
      <c r="C58" s="9" t="s">
        <v>23</v>
      </c>
      <c r="D58" s="9" t="s">
        <v>395</v>
      </c>
      <c r="E58" s="9" t="s">
        <v>116</v>
      </c>
      <c r="F58" s="9">
        <v>226</v>
      </c>
      <c r="G58" s="357">
        <v>570.7</v>
      </c>
      <c r="H58" s="358">
        <v>133.4</v>
      </c>
      <c r="I58" s="358">
        <v>151.9</v>
      </c>
      <c r="J58" s="358">
        <v>142.7</v>
      </c>
      <c r="K58" s="359">
        <v>142.7</v>
      </c>
      <c r="L58" s="350"/>
      <c r="M58" s="350">
        <f>H58+I58+J58+K58</f>
        <v>570.7</v>
      </c>
    </row>
    <row r="59" spans="1:13" ht="12.75">
      <c r="A59" s="7" t="s">
        <v>471</v>
      </c>
      <c r="B59" s="8" t="s">
        <v>1</v>
      </c>
      <c r="C59" s="9" t="s">
        <v>23</v>
      </c>
      <c r="D59" s="9" t="s">
        <v>395</v>
      </c>
      <c r="E59" s="9" t="s">
        <v>116</v>
      </c>
      <c r="F59" s="9" t="s">
        <v>482</v>
      </c>
      <c r="G59" s="357">
        <v>4</v>
      </c>
      <c r="H59" s="358">
        <v>0.4</v>
      </c>
      <c r="I59" s="358">
        <v>1</v>
      </c>
      <c r="J59" s="358">
        <v>1.6</v>
      </c>
      <c r="K59" s="359">
        <v>1</v>
      </c>
      <c r="M59" s="350">
        <f>H59+I59+J59</f>
        <v>3</v>
      </c>
    </row>
    <row r="60" spans="1:11" ht="12.75">
      <c r="A60" s="7" t="s">
        <v>483</v>
      </c>
      <c r="B60" s="8" t="s">
        <v>484</v>
      </c>
      <c r="C60" s="9" t="s">
        <v>23</v>
      </c>
      <c r="D60" s="9" t="s">
        <v>395</v>
      </c>
      <c r="E60" s="9" t="s">
        <v>116</v>
      </c>
      <c r="F60" s="9">
        <v>300</v>
      </c>
      <c r="G60" s="355">
        <f>G61+G62</f>
        <v>240</v>
      </c>
      <c r="H60" s="355">
        <f>H61+H62</f>
        <v>42.4</v>
      </c>
      <c r="I60" s="355">
        <f>I61+I62</f>
        <v>77.6</v>
      </c>
      <c r="J60" s="355">
        <f>J61+J62</f>
        <v>60</v>
      </c>
      <c r="K60" s="356">
        <f>K61+K62</f>
        <v>60</v>
      </c>
    </row>
    <row r="61" spans="1:13" ht="25.5">
      <c r="A61" s="7" t="s">
        <v>485</v>
      </c>
      <c r="B61" s="8" t="s">
        <v>486</v>
      </c>
      <c r="C61" s="9" t="s">
        <v>23</v>
      </c>
      <c r="D61" s="9" t="s">
        <v>395</v>
      </c>
      <c r="E61" s="9" t="s">
        <v>116</v>
      </c>
      <c r="F61" s="9">
        <v>310</v>
      </c>
      <c r="G61" s="357">
        <v>120</v>
      </c>
      <c r="H61" s="358">
        <v>30.2</v>
      </c>
      <c r="I61" s="358">
        <v>29.8</v>
      </c>
      <c r="J61" s="358">
        <v>30</v>
      </c>
      <c r="K61" s="359">
        <v>30</v>
      </c>
      <c r="M61" s="350">
        <f>G61-H61-I61-J61</f>
        <v>30</v>
      </c>
    </row>
    <row r="62" spans="1:14" ht="25.5">
      <c r="A62" s="7" t="s">
        <v>487</v>
      </c>
      <c r="B62" s="8" t="s">
        <v>488</v>
      </c>
      <c r="C62" s="9" t="s">
        <v>23</v>
      </c>
      <c r="D62" s="9" t="s">
        <v>395</v>
      </c>
      <c r="E62" s="9" t="s">
        <v>116</v>
      </c>
      <c r="F62" s="9">
        <v>340</v>
      </c>
      <c r="G62" s="357">
        <v>120</v>
      </c>
      <c r="H62" s="358">
        <v>12.2</v>
      </c>
      <c r="I62" s="358">
        <v>47.8</v>
      </c>
      <c r="J62" s="358">
        <v>30</v>
      </c>
      <c r="K62" s="359">
        <v>30</v>
      </c>
      <c r="L62" s="350"/>
      <c r="M62" s="350">
        <f>G62-H62-I62-J62</f>
        <v>30</v>
      </c>
      <c r="N62" s="350"/>
    </row>
    <row r="63" spans="1:14" ht="38.25">
      <c r="A63" s="7" t="s">
        <v>305</v>
      </c>
      <c r="B63" s="8" t="s">
        <v>547</v>
      </c>
      <c r="C63" s="9" t="s">
        <v>23</v>
      </c>
      <c r="D63" s="9" t="s">
        <v>397</v>
      </c>
      <c r="E63" s="9"/>
      <c r="F63" s="9"/>
      <c r="G63" s="365">
        <f>G64</f>
        <v>2566</v>
      </c>
      <c r="H63" s="365">
        <f>H64</f>
        <v>600</v>
      </c>
      <c r="I63" s="365">
        <f>I64</f>
        <v>651.8000000000001</v>
      </c>
      <c r="J63" s="365">
        <f>J64</f>
        <v>656.9000000000001</v>
      </c>
      <c r="K63" s="366">
        <f>K64</f>
        <v>657.3000000000001</v>
      </c>
      <c r="L63" s="350"/>
      <c r="M63" s="350"/>
      <c r="N63" s="350"/>
    </row>
    <row r="64" spans="1:14" ht="51">
      <c r="A64" s="7" t="s">
        <v>306</v>
      </c>
      <c r="B64" s="8" t="s">
        <v>499</v>
      </c>
      <c r="C64" s="9" t="s">
        <v>23</v>
      </c>
      <c r="D64" s="9" t="s">
        <v>397</v>
      </c>
      <c r="E64" s="9" t="s">
        <v>227</v>
      </c>
      <c r="F64" s="9"/>
      <c r="G64" s="365">
        <f>G65+G74</f>
        <v>2566</v>
      </c>
      <c r="H64" s="365">
        <f>H65+H74</f>
        <v>600</v>
      </c>
      <c r="I64" s="365">
        <f>I65+I74</f>
        <v>651.8000000000001</v>
      </c>
      <c r="J64" s="365">
        <f>J65+J74</f>
        <v>656.9000000000001</v>
      </c>
      <c r="K64" s="366">
        <f>K65+K74</f>
        <v>657.3000000000001</v>
      </c>
      <c r="M64" s="350"/>
      <c r="N64" s="350"/>
    </row>
    <row r="65" spans="1:13" ht="12.75">
      <c r="A65" s="7" t="s">
        <v>539</v>
      </c>
      <c r="B65" s="8" t="s">
        <v>461</v>
      </c>
      <c r="C65" s="9" t="s">
        <v>23</v>
      </c>
      <c r="D65" s="9" t="s">
        <v>397</v>
      </c>
      <c r="E65" s="9" t="s">
        <v>227</v>
      </c>
      <c r="F65" s="9">
        <v>200</v>
      </c>
      <c r="G65" s="365">
        <f>G66+G70</f>
        <v>2491</v>
      </c>
      <c r="H65" s="365">
        <f>H66+H70</f>
        <v>590</v>
      </c>
      <c r="I65" s="365">
        <f>I66+I70</f>
        <v>629.8000000000001</v>
      </c>
      <c r="J65" s="365">
        <f>J66+J70</f>
        <v>634.9000000000001</v>
      </c>
      <c r="K65" s="366">
        <f>K66+K70</f>
        <v>636.3000000000001</v>
      </c>
      <c r="M65" s="350"/>
    </row>
    <row r="66" spans="1:13" ht="25.5">
      <c r="A66" s="7" t="s">
        <v>78</v>
      </c>
      <c r="B66" s="8" t="s">
        <v>462</v>
      </c>
      <c r="C66" s="9" t="s">
        <v>23</v>
      </c>
      <c r="D66" s="9" t="s">
        <v>397</v>
      </c>
      <c r="E66" s="9" t="s">
        <v>227</v>
      </c>
      <c r="F66" s="9" t="s">
        <v>500</v>
      </c>
      <c r="G66" s="365">
        <f>G67+G68+G69</f>
        <v>2434.9</v>
      </c>
      <c r="H66" s="365">
        <f>H67+H68+H69</f>
        <v>576.4</v>
      </c>
      <c r="I66" s="365">
        <f>I67+I68+I69</f>
        <v>615.7</v>
      </c>
      <c r="J66" s="365">
        <f>J67+J68+J69</f>
        <v>620.7</v>
      </c>
      <c r="K66" s="366">
        <f>K67+K68+K69</f>
        <v>622.1</v>
      </c>
      <c r="M66" s="350"/>
    </row>
    <row r="67" spans="1:13" ht="12.75">
      <c r="A67" s="7" t="s">
        <v>489</v>
      </c>
      <c r="B67" s="8" t="s">
        <v>463</v>
      </c>
      <c r="C67" s="9" t="s">
        <v>23</v>
      </c>
      <c r="D67" s="9" t="s">
        <v>397</v>
      </c>
      <c r="E67" s="9" t="s">
        <v>227</v>
      </c>
      <c r="F67" s="9">
        <v>211</v>
      </c>
      <c r="G67" s="357">
        <v>1881.4</v>
      </c>
      <c r="H67" s="358">
        <v>445.4</v>
      </c>
      <c r="I67" s="358">
        <v>475.4</v>
      </c>
      <c r="J67" s="358">
        <v>480.3</v>
      </c>
      <c r="K67" s="359">
        <v>480.3</v>
      </c>
      <c r="M67" s="350">
        <f>H67+I67+J67+K67</f>
        <v>1881.3999999999999</v>
      </c>
    </row>
    <row r="68" spans="1:13" ht="12.75">
      <c r="A68" s="7" t="s">
        <v>490</v>
      </c>
      <c r="B68" s="8" t="s">
        <v>498</v>
      </c>
      <c r="C68" s="9" t="s">
        <v>23</v>
      </c>
      <c r="D68" s="9" t="s">
        <v>397</v>
      </c>
      <c r="E68" s="9" t="s">
        <v>227</v>
      </c>
      <c r="F68" s="9" t="s">
        <v>492</v>
      </c>
      <c r="G68" s="357">
        <v>60.5</v>
      </c>
      <c r="H68" s="358">
        <v>15.1</v>
      </c>
      <c r="I68" s="358">
        <v>15.1</v>
      </c>
      <c r="J68" s="358">
        <v>15.1</v>
      </c>
      <c r="K68" s="359">
        <v>15.2</v>
      </c>
      <c r="M68" s="350">
        <f>H68+I68+J68+K68</f>
        <v>60.5</v>
      </c>
    </row>
    <row r="69" spans="1:13" ht="12.75">
      <c r="A69" s="7" t="s">
        <v>548</v>
      </c>
      <c r="B69" s="8" t="s">
        <v>465</v>
      </c>
      <c r="C69" s="9" t="s">
        <v>23</v>
      </c>
      <c r="D69" s="9" t="s">
        <v>397</v>
      </c>
      <c r="E69" s="9" t="s">
        <v>227</v>
      </c>
      <c r="F69" s="9">
        <v>213</v>
      </c>
      <c r="G69" s="357">
        <v>493</v>
      </c>
      <c r="H69" s="358">
        <v>115.9</v>
      </c>
      <c r="I69" s="358">
        <v>125.2</v>
      </c>
      <c r="J69" s="358">
        <v>125.3</v>
      </c>
      <c r="K69" s="359">
        <v>126.6</v>
      </c>
      <c r="M69" s="350">
        <f>G69-H69-I69-J69</f>
        <v>126.60000000000004</v>
      </c>
    </row>
    <row r="70" spans="1:11" ht="12.75">
      <c r="A70" s="7" t="s">
        <v>491</v>
      </c>
      <c r="B70" s="8" t="s">
        <v>472</v>
      </c>
      <c r="C70" s="9" t="s">
        <v>23</v>
      </c>
      <c r="D70" s="9" t="s">
        <v>397</v>
      </c>
      <c r="E70" s="9" t="s">
        <v>227</v>
      </c>
      <c r="F70" s="9">
        <v>220</v>
      </c>
      <c r="G70" s="365">
        <f>G71+G72+G73</f>
        <v>56.1</v>
      </c>
      <c r="H70" s="365">
        <f>H71+H72+H73</f>
        <v>13.6</v>
      </c>
      <c r="I70" s="365">
        <f>I71+I72+I73</f>
        <v>14.1</v>
      </c>
      <c r="J70" s="365">
        <f>J71+J72+J73</f>
        <v>14.2</v>
      </c>
      <c r="K70" s="366">
        <f>K71+K72+K73</f>
        <v>14.2</v>
      </c>
    </row>
    <row r="71" spans="1:13" ht="12.75">
      <c r="A71" s="7" t="s">
        <v>540</v>
      </c>
      <c r="B71" s="8" t="s">
        <v>474</v>
      </c>
      <c r="C71" s="9" t="s">
        <v>23</v>
      </c>
      <c r="D71" s="9" t="s">
        <v>397</v>
      </c>
      <c r="E71" s="9" t="s">
        <v>227</v>
      </c>
      <c r="F71" s="9">
        <v>221</v>
      </c>
      <c r="G71" s="357">
        <v>12</v>
      </c>
      <c r="H71" s="358">
        <v>3</v>
      </c>
      <c r="I71" s="358">
        <v>3</v>
      </c>
      <c r="J71" s="358">
        <v>3</v>
      </c>
      <c r="K71" s="359">
        <v>3</v>
      </c>
      <c r="M71" s="350">
        <f>G71-H71-I71-J71</f>
        <v>3</v>
      </c>
    </row>
    <row r="72" spans="1:13" ht="12.75">
      <c r="A72" s="7" t="s">
        <v>541</v>
      </c>
      <c r="B72" s="8" t="s">
        <v>479</v>
      </c>
      <c r="C72" s="9" t="s">
        <v>23</v>
      </c>
      <c r="D72" s="9" t="s">
        <v>397</v>
      </c>
      <c r="E72" s="9" t="s">
        <v>227</v>
      </c>
      <c r="F72" s="9">
        <v>225</v>
      </c>
      <c r="G72" s="357">
        <v>42.6</v>
      </c>
      <c r="H72" s="358">
        <v>10.6</v>
      </c>
      <c r="I72" s="358">
        <v>10.6</v>
      </c>
      <c r="J72" s="358">
        <v>10.7</v>
      </c>
      <c r="K72" s="359">
        <v>10.7</v>
      </c>
      <c r="M72" s="350">
        <f>G72-H72-I72-J72</f>
        <v>10.7</v>
      </c>
    </row>
    <row r="73" spans="1:13" ht="12.75">
      <c r="A73" s="7" t="s">
        <v>542</v>
      </c>
      <c r="B73" s="8" t="s">
        <v>481</v>
      </c>
      <c r="C73" s="9" t="s">
        <v>23</v>
      </c>
      <c r="D73" s="9" t="s">
        <v>397</v>
      </c>
      <c r="E73" s="9" t="s">
        <v>227</v>
      </c>
      <c r="F73" s="9" t="s">
        <v>501</v>
      </c>
      <c r="G73" s="357">
        <v>1.5</v>
      </c>
      <c r="H73" s="358">
        <v>0</v>
      </c>
      <c r="I73" s="358">
        <v>0.5</v>
      </c>
      <c r="J73" s="358">
        <v>0.5</v>
      </c>
      <c r="K73" s="359">
        <v>0.5</v>
      </c>
      <c r="M73" s="350"/>
    </row>
    <row r="74" spans="1:11" ht="12.75">
      <c r="A74" s="7" t="s">
        <v>307</v>
      </c>
      <c r="B74" s="8" t="s">
        <v>484</v>
      </c>
      <c r="C74" s="9" t="s">
        <v>23</v>
      </c>
      <c r="D74" s="9" t="s">
        <v>397</v>
      </c>
      <c r="E74" s="9" t="s">
        <v>227</v>
      </c>
      <c r="F74" s="9">
        <v>300</v>
      </c>
      <c r="G74" s="365">
        <f>G76+G75</f>
        <v>75</v>
      </c>
      <c r="H74" s="365">
        <f>H76+H75</f>
        <v>10</v>
      </c>
      <c r="I74" s="365">
        <f>I76+I75</f>
        <v>22</v>
      </c>
      <c r="J74" s="365">
        <f>J76+J75</f>
        <v>22</v>
      </c>
      <c r="K74" s="366">
        <f>K76+K75</f>
        <v>21</v>
      </c>
    </row>
    <row r="75" spans="1:11" ht="25.5">
      <c r="A75" s="7" t="s">
        <v>308</v>
      </c>
      <c r="B75" s="8" t="s">
        <v>486</v>
      </c>
      <c r="C75" s="9" t="s">
        <v>23</v>
      </c>
      <c r="D75" s="9" t="s">
        <v>397</v>
      </c>
      <c r="E75" s="9" t="s">
        <v>227</v>
      </c>
      <c r="F75" s="9" t="s">
        <v>502</v>
      </c>
      <c r="G75" s="357">
        <v>20</v>
      </c>
      <c r="H75" s="358">
        <v>5</v>
      </c>
      <c r="I75" s="358">
        <v>5</v>
      </c>
      <c r="J75" s="358">
        <v>5</v>
      </c>
      <c r="K75" s="359">
        <v>5</v>
      </c>
    </row>
    <row r="76" spans="1:14" ht="25.5">
      <c r="A76" s="7" t="s">
        <v>546</v>
      </c>
      <c r="B76" s="8" t="s">
        <v>488</v>
      </c>
      <c r="C76" s="9" t="s">
        <v>23</v>
      </c>
      <c r="D76" s="9" t="s">
        <v>397</v>
      </c>
      <c r="E76" s="9" t="s">
        <v>227</v>
      </c>
      <c r="F76" s="9">
        <v>340</v>
      </c>
      <c r="G76" s="357">
        <v>55</v>
      </c>
      <c r="H76" s="358">
        <v>5</v>
      </c>
      <c r="I76" s="358">
        <v>17</v>
      </c>
      <c r="J76" s="358">
        <v>17</v>
      </c>
      <c r="K76" s="359">
        <v>16</v>
      </c>
      <c r="M76" s="350">
        <f>G76-H76-I76-J76</f>
        <v>16</v>
      </c>
      <c r="N76" s="350"/>
    </row>
    <row r="77" spans="1:14" ht="76.5">
      <c r="A77" s="7" t="s">
        <v>494</v>
      </c>
      <c r="B77" s="66" t="s">
        <v>402</v>
      </c>
      <c r="C77" s="9" t="s">
        <v>23</v>
      </c>
      <c r="D77" s="9" t="s">
        <v>403</v>
      </c>
      <c r="E77" s="9"/>
      <c r="F77" s="9"/>
      <c r="G77" s="365">
        <f aca="true" t="shared" si="5" ref="G77:K79">G78</f>
        <v>54.5</v>
      </c>
      <c r="H77" s="365">
        <f t="shared" si="5"/>
        <v>0</v>
      </c>
      <c r="I77" s="365">
        <f t="shared" si="5"/>
        <v>18.2</v>
      </c>
      <c r="J77" s="365">
        <f t="shared" si="5"/>
        <v>18.1</v>
      </c>
      <c r="K77" s="365">
        <f t="shared" si="5"/>
        <v>18.2</v>
      </c>
      <c r="M77" s="350">
        <f>I77+J77+K77</f>
        <v>54.5</v>
      </c>
      <c r="N77" s="350"/>
    </row>
    <row r="78" spans="1:14" ht="51">
      <c r="A78" s="7" t="s">
        <v>495</v>
      </c>
      <c r="B78" s="66" t="s">
        <v>226</v>
      </c>
      <c r="C78" s="9" t="s">
        <v>23</v>
      </c>
      <c r="D78" s="9" t="s">
        <v>403</v>
      </c>
      <c r="E78" s="9" t="s">
        <v>227</v>
      </c>
      <c r="F78" s="9"/>
      <c r="G78" s="365">
        <f t="shared" si="5"/>
        <v>54.5</v>
      </c>
      <c r="H78" s="365">
        <f t="shared" si="5"/>
        <v>0</v>
      </c>
      <c r="I78" s="365">
        <f t="shared" si="5"/>
        <v>18.2</v>
      </c>
      <c r="J78" s="365">
        <f t="shared" si="5"/>
        <v>18.1</v>
      </c>
      <c r="K78" s="365">
        <f t="shared" si="5"/>
        <v>18.2</v>
      </c>
      <c r="M78" s="350"/>
      <c r="N78" s="350"/>
    </row>
    <row r="79" spans="1:14" ht="12.75">
      <c r="A79" s="7" t="s">
        <v>549</v>
      </c>
      <c r="B79" s="8" t="s">
        <v>461</v>
      </c>
      <c r="C79" s="9" t="s">
        <v>23</v>
      </c>
      <c r="D79" s="9" t="s">
        <v>403</v>
      </c>
      <c r="E79" s="9" t="s">
        <v>227</v>
      </c>
      <c r="F79" s="9" t="s">
        <v>550</v>
      </c>
      <c r="G79" s="365">
        <f t="shared" si="5"/>
        <v>54.5</v>
      </c>
      <c r="H79" s="365">
        <f t="shared" si="5"/>
        <v>0</v>
      </c>
      <c r="I79" s="365">
        <f t="shared" si="5"/>
        <v>18.2</v>
      </c>
      <c r="J79" s="365">
        <f t="shared" si="5"/>
        <v>18.1</v>
      </c>
      <c r="K79" s="365">
        <f t="shared" si="5"/>
        <v>18.2</v>
      </c>
      <c r="M79" s="350"/>
      <c r="N79" s="350"/>
    </row>
    <row r="80" spans="1:14" ht="12.75">
      <c r="A80" s="7" t="s">
        <v>497</v>
      </c>
      <c r="B80" s="8" t="s">
        <v>481</v>
      </c>
      <c r="C80" s="9" t="s">
        <v>23</v>
      </c>
      <c r="D80" s="9" t="s">
        <v>403</v>
      </c>
      <c r="E80" s="9" t="s">
        <v>227</v>
      </c>
      <c r="F80" s="9" t="s">
        <v>501</v>
      </c>
      <c r="G80" s="357">
        <v>54.5</v>
      </c>
      <c r="H80" s="358">
        <v>0</v>
      </c>
      <c r="I80" s="358">
        <v>18.2</v>
      </c>
      <c r="J80" s="358">
        <v>18.1</v>
      </c>
      <c r="K80" s="359">
        <v>18.2</v>
      </c>
      <c r="M80" s="350"/>
      <c r="N80" s="350"/>
    </row>
    <row r="81" spans="1:11" ht="29.25" customHeight="1">
      <c r="A81" s="387" t="s">
        <v>120</v>
      </c>
      <c r="B81" s="388"/>
      <c r="C81" s="9" t="s">
        <v>103</v>
      </c>
      <c r="D81" s="9"/>
      <c r="E81" s="9"/>
      <c r="F81" s="9"/>
      <c r="G81" s="365">
        <f>G82</f>
        <v>360</v>
      </c>
      <c r="H81" s="365">
        <f aca="true" t="shared" si="6" ref="H81:K83">H82</f>
        <v>360</v>
      </c>
      <c r="I81" s="365">
        <f t="shared" si="6"/>
        <v>0</v>
      </c>
      <c r="J81" s="365">
        <f t="shared" si="6"/>
        <v>0</v>
      </c>
      <c r="K81" s="366">
        <f t="shared" si="6"/>
        <v>0</v>
      </c>
    </row>
    <row r="82" spans="1:11" ht="38.25">
      <c r="A82" s="7" t="s">
        <v>109</v>
      </c>
      <c r="B82" s="8" t="s">
        <v>121</v>
      </c>
      <c r="C82" s="9" t="s">
        <v>103</v>
      </c>
      <c r="D82" s="9" t="s">
        <v>122</v>
      </c>
      <c r="E82" s="9"/>
      <c r="F82" s="9"/>
      <c r="G82" s="365">
        <f>G83</f>
        <v>360</v>
      </c>
      <c r="H82" s="365">
        <f t="shared" si="6"/>
        <v>360</v>
      </c>
      <c r="I82" s="365">
        <f t="shared" si="6"/>
        <v>0</v>
      </c>
      <c r="J82" s="365">
        <f t="shared" si="6"/>
        <v>0</v>
      </c>
      <c r="K82" s="366">
        <f t="shared" si="6"/>
        <v>0</v>
      </c>
    </row>
    <row r="83" spans="1:11" ht="25.5">
      <c r="A83" s="7" t="s">
        <v>354</v>
      </c>
      <c r="B83" s="8" t="s">
        <v>460</v>
      </c>
      <c r="C83" s="9" t="s">
        <v>103</v>
      </c>
      <c r="D83" s="9" t="s">
        <v>122</v>
      </c>
      <c r="E83" s="9" t="s">
        <v>116</v>
      </c>
      <c r="F83" s="9"/>
      <c r="G83" s="365">
        <f>G84</f>
        <v>360</v>
      </c>
      <c r="H83" s="365">
        <f t="shared" si="6"/>
        <v>360</v>
      </c>
      <c r="I83" s="365">
        <f t="shared" si="6"/>
        <v>0</v>
      </c>
      <c r="J83" s="365">
        <f t="shared" si="6"/>
        <v>0</v>
      </c>
      <c r="K83" s="366">
        <f t="shared" si="6"/>
        <v>0</v>
      </c>
    </row>
    <row r="84" spans="1:13" ht="12.75">
      <c r="A84" s="7" t="s">
        <v>355</v>
      </c>
      <c r="B84" s="8" t="s">
        <v>481</v>
      </c>
      <c r="C84" s="9" t="s">
        <v>103</v>
      </c>
      <c r="D84" s="9" t="s">
        <v>122</v>
      </c>
      <c r="E84" s="9" t="s">
        <v>116</v>
      </c>
      <c r="F84" s="9" t="s">
        <v>501</v>
      </c>
      <c r="G84" s="357">
        <v>360</v>
      </c>
      <c r="H84" s="363">
        <v>360</v>
      </c>
      <c r="I84" s="363">
        <v>0</v>
      </c>
      <c r="J84" s="363">
        <v>0</v>
      </c>
      <c r="K84" s="68">
        <v>0</v>
      </c>
      <c r="M84" s="350">
        <f>H84+I84+J84</f>
        <v>360</v>
      </c>
    </row>
    <row r="85" spans="1:11" ht="12.75">
      <c r="A85" s="400" t="s">
        <v>76</v>
      </c>
      <c r="B85" s="397"/>
      <c r="C85" s="9" t="s">
        <v>123</v>
      </c>
      <c r="D85" s="9"/>
      <c r="E85" s="9"/>
      <c r="F85" s="9"/>
      <c r="G85" s="355">
        <f aca="true" t="shared" si="7" ref="G85:K87">G86</f>
        <v>20</v>
      </c>
      <c r="H85" s="355">
        <f t="shared" si="7"/>
        <v>0</v>
      </c>
      <c r="I85" s="355">
        <f t="shared" si="7"/>
        <v>20</v>
      </c>
      <c r="J85" s="355">
        <f t="shared" si="7"/>
        <v>0</v>
      </c>
      <c r="K85" s="356">
        <f t="shared" si="7"/>
        <v>0</v>
      </c>
    </row>
    <row r="86" spans="1:11" ht="25.5">
      <c r="A86" s="7" t="s">
        <v>109</v>
      </c>
      <c r="B86" s="8" t="s">
        <v>93</v>
      </c>
      <c r="C86" s="9" t="s">
        <v>123</v>
      </c>
      <c r="D86" s="9" t="s">
        <v>124</v>
      </c>
      <c r="E86" s="9"/>
      <c r="F86" s="9"/>
      <c r="G86" s="355">
        <f t="shared" si="7"/>
        <v>20</v>
      </c>
      <c r="H86" s="355">
        <f t="shared" si="7"/>
        <v>0</v>
      </c>
      <c r="I86" s="355">
        <f t="shared" si="7"/>
        <v>20</v>
      </c>
      <c r="J86" s="355">
        <f t="shared" si="7"/>
        <v>0</v>
      </c>
      <c r="K86" s="356">
        <f t="shared" si="7"/>
        <v>0</v>
      </c>
    </row>
    <row r="87" spans="1:11" ht="12.75">
      <c r="A87" s="7" t="s">
        <v>354</v>
      </c>
      <c r="B87" s="8" t="s">
        <v>1</v>
      </c>
      <c r="C87" s="9" t="s">
        <v>123</v>
      </c>
      <c r="D87" s="9" t="s">
        <v>124</v>
      </c>
      <c r="E87" s="9" t="s">
        <v>125</v>
      </c>
      <c r="F87" s="9"/>
      <c r="G87" s="365">
        <f>G88</f>
        <v>20</v>
      </c>
      <c r="H87" s="365">
        <f t="shared" si="7"/>
        <v>0</v>
      </c>
      <c r="I87" s="365">
        <f t="shared" si="7"/>
        <v>20</v>
      </c>
      <c r="J87" s="365">
        <f t="shared" si="7"/>
        <v>0</v>
      </c>
      <c r="K87" s="366">
        <f t="shared" si="7"/>
        <v>0</v>
      </c>
    </row>
    <row r="88" spans="1:13" ht="12.75">
      <c r="A88" s="7" t="s">
        <v>20</v>
      </c>
      <c r="B88" s="8" t="s">
        <v>481</v>
      </c>
      <c r="C88" s="9" t="s">
        <v>123</v>
      </c>
      <c r="D88" s="9" t="s">
        <v>124</v>
      </c>
      <c r="E88" s="9" t="s">
        <v>125</v>
      </c>
      <c r="F88" s="9" t="s">
        <v>501</v>
      </c>
      <c r="G88" s="357">
        <v>20</v>
      </c>
      <c r="H88" s="358">
        <v>0</v>
      </c>
      <c r="I88" s="358">
        <v>20</v>
      </c>
      <c r="J88" s="358">
        <v>0</v>
      </c>
      <c r="K88" s="359">
        <v>0</v>
      </c>
      <c r="M88" s="350">
        <f>H88+I88+J88</f>
        <v>20</v>
      </c>
    </row>
    <row r="89" spans="1:13" ht="12.75">
      <c r="A89" s="398" t="s">
        <v>9</v>
      </c>
      <c r="B89" s="399"/>
      <c r="C89" s="9" t="s">
        <v>126</v>
      </c>
      <c r="D89" s="9"/>
      <c r="E89" s="9"/>
      <c r="F89" s="9"/>
      <c r="G89" s="355">
        <f>G93+G90</f>
        <v>448</v>
      </c>
      <c r="H89" s="355">
        <f>H93+H90</f>
        <v>48.5</v>
      </c>
      <c r="I89" s="355">
        <f>I93+I90</f>
        <v>163.4</v>
      </c>
      <c r="J89" s="355">
        <f>J93+J90</f>
        <v>124.1</v>
      </c>
      <c r="K89" s="356">
        <f>K93+K90</f>
        <v>112</v>
      </c>
      <c r="M89" s="350">
        <f>H89+I89+J89+K89</f>
        <v>448</v>
      </c>
    </row>
    <row r="90" spans="1:13" ht="102">
      <c r="A90" s="7" t="s">
        <v>61</v>
      </c>
      <c r="B90" s="8" t="s">
        <v>229</v>
      </c>
      <c r="C90" s="9" t="s">
        <v>126</v>
      </c>
      <c r="D90" s="9" t="s">
        <v>127</v>
      </c>
      <c r="E90" s="9"/>
      <c r="F90" s="9"/>
      <c r="G90" s="355">
        <f>G91</f>
        <v>400</v>
      </c>
      <c r="H90" s="355">
        <f aca="true" t="shared" si="8" ref="H90:K91">H91</f>
        <v>33.5</v>
      </c>
      <c r="I90" s="355">
        <f t="shared" si="8"/>
        <v>148.4</v>
      </c>
      <c r="J90" s="355">
        <f t="shared" si="8"/>
        <v>109.1</v>
      </c>
      <c r="K90" s="356">
        <f t="shared" si="8"/>
        <v>109</v>
      </c>
      <c r="M90" s="350"/>
    </row>
    <row r="91" spans="1:11" ht="25.5">
      <c r="A91" s="7" t="s">
        <v>354</v>
      </c>
      <c r="B91" s="8" t="s">
        <v>460</v>
      </c>
      <c r="C91" s="9" t="s">
        <v>126</v>
      </c>
      <c r="D91" s="9" t="s">
        <v>127</v>
      </c>
      <c r="E91" s="9" t="s">
        <v>116</v>
      </c>
      <c r="F91" s="9"/>
      <c r="G91" s="365">
        <f>G92</f>
        <v>400</v>
      </c>
      <c r="H91" s="365">
        <f t="shared" si="8"/>
        <v>33.5</v>
      </c>
      <c r="I91" s="365">
        <f t="shared" si="8"/>
        <v>148.4</v>
      </c>
      <c r="J91" s="365">
        <f t="shared" si="8"/>
        <v>109.1</v>
      </c>
      <c r="K91" s="366">
        <f t="shared" si="8"/>
        <v>109</v>
      </c>
    </row>
    <row r="92" spans="1:14" ht="12.75">
      <c r="A92" s="7" t="s">
        <v>20</v>
      </c>
      <c r="B92" s="8" t="s">
        <v>1</v>
      </c>
      <c r="C92" s="9" t="s">
        <v>126</v>
      </c>
      <c r="D92" s="9" t="s">
        <v>127</v>
      </c>
      <c r="E92" s="9" t="s">
        <v>116</v>
      </c>
      <c r="F92" s="9" t="s">
        <v>482</v>
      </c>
      <c r="G92" s="357">
        <v>400</v>
      </c>
      <c r="H92" s="358">
        <v>33.5</v>
      </c>
      <c r="I92" s="358">
        <v>148.4</v>
      </c>
      <c r="J92" s="358">
        <v>109.1</v>
      </c>
      <c r="K92" s="359">
        <v>109</v>
      </c>
      <c r="M92" s="350">
        <f>G92-H92-I92-J92</f>
        <v>109</v>
      </c>
      <c r="N92" s="350"/>
    </row>
    <row r="93" spans="1:11" ht="63.75">
      <c r="A93" s="7" t="s">
        <v>64</v>
      </c>
      <c r="B93" s="368" t="s">
        <v>260</v>
      </c>
      <c r="C93" s="9" t="s">
        <v>126</v>
      </c>
      <c r="D93" s="9" t="s">
        <v>259</v>
      </c>
      <c r="E93" s="9"/>
      <c r="F93" s="9"/>
      <c r="G93" s="355">
        <f>G94</f>
        <v>48</v>
      </c>
      <c r="H93" s="355">
        <f aca="true" t="shared" si="9" ref="H93:K94">H94</f>
        <v>15</v>
      </c>
      <c r="I93" s="355">
        <f t="shared" si="9"/>
        <v>15</v>
      </c>
      <c r="J93" s="355">
        <f t="shared" si="9"/>
        <v>15</v>
      </c>
      <c r="K93" s="356">
        <f t="shared" si="9"/>
        <v>3</v>
      </c>
    </row>
    <row r="94" spans="1:11" ht="25.5">
      <c r="A94" s="7" t="s">
        <v>278</v>
      </c>
      <c r="B94" s="368" t="s">
        <v>513</v>
      </c>
      <c r="C94" s="9" t="s">
        <v>126</v>
      </c>
      <c r="D94" s="9" t="s">
        <v>259</v>
      </c>
      <c r="E94" s="9" t="s">
        <v>125</v>
      </c>
      <c r="F94" s="9"/>
      <c r="G94" s="365">
        <f>G95</f>
        <v>48</v>
      </c>
      <c r="H94" s="365">
        <f t="shared" si="9"/>
        <v>15</v>
      </c>
      <c r="I94" s="365">
        <f t="shared" si="9"/>
        <v>15</v>
      </c>
      <c r="J94" s="365">
        <f t="shared" si="9"/>
        <v>15</v>
      </c>
      <c r="K94" s="366">
        <f t="shared" si="9"/>
        <v>3</v>
      </c>
    </row>
    <row r="95" spans="1:13" ht="51.75" thickBot="1">
      <c r="A95" s="369" t="s">
        <v>357</v>
      </c>
      <c r="B95" s="370" t="s">
        <v>515</v>
      </c>
      <c r="C95" s="13" t="s">
        <v>126</v>
      </c>
      <c r="D95" s="13" t="s">
        <v>259</v>
      </c>
      <c r="E95" s="13" t="s">
        <v>125</v>
      </c>
      <c r="F95" s="13" t="s">
        <v>482</v>
      </c>
      <c r="G95" s="371">
        <v>48</v>
      </c>
      <c r="H95" s="372">
        <v>15</v>
      </c>
      <c r="I95" s="372">
        <v>15</v>
      </c>
      <c r="J95" s="372">
        <v>15</v>
      </c>
      <c r="K95" s="373">
        <v>3</v>
      </c>
      <c r="M95" s="350">
        <f>H95+I95+J95+K95</f>
        <v>48</v>
      </c>
    </row>
    <row r="96" spans="1:14" ht="30" customHeight="1" thickBot="1">
      <c r="A96" s="392" t="s">
        <v>25</v>
      </c>
      <c r="B96" s="393"/>
      <c r="C96" s="33" t="s">
        <v>11</v>
      </c>
      <c r="D96" s="33"/>
      <c r="E96" s="33"/>
      <c r="F96" s="33"/>
      <c r="G96" s="348">
        <f aca="true" t="shared" si="10" ref="G96:K98">G97</f>
        <v>504</v>
      </c>
      <c r="H96" s="348">
        <f t="shared" si="10"/>
        <v>0</v>
      </c>
      <c r="I96" s="348">
        <f t="shared" si="10"/>
        <v>50</v>
      </c>
      <c r="J96" s="348">
        <f t="shared" si="10"/>
        <v>204.5</v>
      </c>
      <c r="K96" s="349">
        <f t="shared" si="10"/>
        <v>249.5</v>
      </c>
      <c r="M96" s="350">
        <f>H96+I96+J96+K96</f>
        <v>504</v>
      </c>
      <c r="N96" s="350"/>
    </row>
    <row r="97" spans="1:11" ht="38.25" customHeight="1">
      <c r="A97" s="394" t="s">
        <v>404</v>
      </c>
      <c r="B97" s="384"/>
      <c r="C97" s="10" t="s">
        <v>5</v>
      </c>
      <c r="D97" s="374"/>
      <c r="E97" s="374"/>
      <c r="F97" s="374"/>
      <c r="G97" s="351">
        <f t="shared" si="10"/>
        <v>504</v>
      </c>
      <c r="H97" s="351">
        <f t="shared" si="10"/>
        <v>0</v>
      </c>
      <c r="I97" s="351">
        <f t="shared" si="10"/>
        <v>50</v>
      </c>
      <c r="J97" s="351">
        <f t="shared" si="10"/>
        <v>204.5</v>
      </c>
      <c r="K97" s="352">
        <f t="shared" si="10"/>
        <v>249.5</v>
      </c>
    </row>
    <row r="98" spans="1:11" ht="114.75">
      <c r="A98" s="7" t="s">
        <v>61</v>
      </c>
      <c r="B98" s="254" t="s">
        <v>274</v>
      </c>
      <c r="C98" s="9" t="s">
        <v>5</v>
      </c>
      <c r="D98" s="9" t="s">
        <v>128</v>
      </c>
      <c r="E98" s="9"/>
      <c r="F98" s="9"/>
      <c r="G98" s="355">
        <f t="shared" si="10"/>
        <v>504</v>
      </c>
      <c r="H98" s="355">
        <f t="shared" si="10"/>
        <v>0</v>
      </c>
      <c r="I98" s="355">
        <f t="shared" si="10"/>
        <v>50</v>
      </c>
      <c r="J98" s="355">
        <f t="shared" si="10"/>
        <v>204.5</v>
      </c>
      <c r="K98" s="356">
        <f t="shared" si="10"/>
        <v>249.5</v>
      </c>
    </row>
    <row r="99" spans="1:11" ht="25.5">
      <c r="A99" s="7" t="s">
        <v>354</v>
      </c>
      <c r="B99" s="8" t="s">
        <v>460</v>
      </c>
      <c r="C99" s="9" t="s">
        <v>5</v>
      </c>
      <c r="D99" s="9" t="s">
        <v>128</v>
      </c>
      <c r="E99" s="9" t="s">
        <v>116</v>
      </c>
      <c r="F99" s="9"/>
      <c r="G99" s="355">
        <f>G100+G101</f>
        <v>504</v>
      </c>
      <c r="H99" s="355">
        <f>H100+H101</f>
        <v>0</v>
      </c>
      <c r="I99" s="355">
        <f>I100+I101</f>
        <v>50</v>
      </c>
      <c r="J99" s="355">
        <f>J100+J101</f>
        <v>204.5</v>
      </c>
      <c r="K99" s="356">
        <f>K100+K101</f>
        <v>249.5</v>
      </c>
    </row>
    <row r="100" spans="1:14" ht="38.25">
      <c r="A100" s="7" t="s">
        <v>20</v>
      </c>
      <c r="B100" s="8" t="s">
        <v>518</v>
      </c>
      <c r="C100" s="9" t="s">
        <v>5</v>
      </c>
      <c r="D100" s="9" t="s">
        <v>519</v>
      </c>
      <c r="E100" s="9" t="s">
        <v>116</v>
      </c>
      <c r="F100" s="9" t="s">
        <v>501</v>
      </c>
      <c r="G100" s="357">
        <v>160</v>
      </c>
      <c r="H100" s="358">
        <v>0</v>
      </c>
      <c r="I100" s="358">
        <v>50</v>
      </c>
      <c r="J100" s="358">
        <v>50</v>
      </c>
      <c r="K100" s="359">
        <v>60</v>
      </c>
      <c r="M100" s="350">
        <f>G100-H100-I100-J100</f>
        <v>60</v>
      </c>
      <c r="N100" s="350"/>
    </row>
    <row r="101" spans="1:13" ht="26.25" thickBot="1">
      <c r="A101" s="369" t="s">
        <v>551</v>
      </c>
      <c r="B101" s="375" t="s">
        <v>520</v>
      </c>
      <c r="C101" s="13" t="s">
        <v>5</v>
      </c>
      <c r="D101" s="13" t="s">
        <v>521</v>
      </c>
      <c r="E101" s="13" t="s">
        <v>116</v>
      </c>
      <c r="F101" s="13" t="s">
        <v>501</v>
      </c>
      <c r="G101" s="371">
        <v>344</v>
      </c>
      <c r="H101" s="376">
        <v>0</v>
      </c>
      <c r="I101" s="376">
        <v>0</v>
      </c>
      <c r="J101" s="376">
        <v>154.5</v>
      </c>
      <c r="K101" s="377">
        <v>189.5</v>
      </c>
      <c r="M101" s="350">
        <f>G101-H101-I101-J101</f>
        <v>189.5</v>
      </c>
    </row>
    <row r="102" spans="1:14" ht="13.5" thickBot="1">
      <c r="A102" s="392" t="s">
        <v>75</v>
      </c>
      <c r="B102" s="393"/>
      <c r="C102" s="33" t="s">
        <v>12</v>
      </c>
      <c r="D102" s="33"/>
      <c r="E102" s="33"/>
      <c r="F102" s="33"/>
      <c r="G102" s="348">
        <f>G103+G108</f>
        <v>54925.1</v>
      </c>
      <c r="H102" s="348">
        <f>H103+H108</f>
        <v>5021.5</v>
      </c>
      <c r="I102" s="348">
        <f>I103+I108</f>
        <v>17422.5</v>
      </c>
      <c r="J102" s="348">
        <f>J103+J108</f>
        <v>14781.1</v>
      </c>
      <c r="K102" s="349">
        <f>K103+K108</f>
        <v>17700</v>
      </c>
      <c r="M102" s="350">
        <f>H102+I102+J102+K102</f>
        <v>54925.1</v>
      </c>
      <c r="N102" s="350"/>
    </row>
    <row r="103" spans="1:13" ht="12.75">
      <c r="A103" s="394" t="s">
        <v>105</v>
      </c>
      <c r="B103" s="395"/>
      <c r="C103" s="10" t="s">
        <v>101</v>
      </c>
      <c r="D103" s="10"/>
      <c r="E103" s="10"/>
      <c r="F103" s="10"/>
      <c r="G103" s="351">
        <f aca="true" t="shared" si="11" ref="G103:K104">G104</f>
        <v>250</v>
      </c>
      <c r="H103" s="351">
        <f t="shared" si="11"/>
        <v>20</v>
      </c>
      <c r="I103" s="351">
        <f t="shared" si="11"/>
        <v>130</v>
      </c>
      <c r="J103" s="351">
        <f t="shared" si="11"/>
        <v>55</v>
      </c>
      <c r="K103" s="352">
        <f t="shared" si="11"/>
        <v>45</v>
      </c>
      <c r="M103" s="350">
        <f>H103+I103+J103+K103</f>
        <v>250</v>
      </c>
    </row>
    <row r="104" spans="1:11" ht="67.5" customHeight="1">
      <c r="A104" s="7" t="s">
        <v>109</v>
      </c>
      <c r="B104" s="8" t="s">
        <v>523</v>
      </c>
      <c r="C104" s="9" t="s">
        <v>101</v>
      </c>
      <c r="D104" s="9" t="s">
        <v>230</v>
      </c>
      <c r="E104" s="9"/>
      <c r="F104" s="9"/>
      <c r="G104" s="355">
        <f t="shared" si="11"/>
        <v>250</v>
      </c>
      <c r="H104" s="355">
        <f t="shared" si="11"/>
        <v>20</v>
      </c>
      <c r="I104" s="355">
        <f t="shared" si="11"/>
        <v>130</v>
      </c>
      <c r="J104" s="355">
        <f t="shared" si="11"/>
        <v>55</v>
      </c>
      <c r="K104" s="356">
        <f t="shared" si="11"/>
        <v>45</v>
      </c>
    </row>
    <row r="105" spans="1:11" ht="25.5">
      <c r="A105" s="7" t="s">
        <v>354</v>
      </c>
      <c r="B105" s="8" t="s">
        <v>460</v>
      </c>
      <c r="C105" s="9" t="s">
        <v>101</v>
      </c>
      <c r="D105" s="9" t="s">
        <v>230</v>
      </c>
      <c r="E105" s="9" t="s">
        <v>116</v>
      </c>
      <c r="F105" s="9"/>
      <c r="G105" s="355">
        <f>G106+G107</f>
        <v>250</v>
      </c>
      <c r="H105" s="355">
        <f>H106+H107</f>
        <v>20</v>
      </c>
      <c r="I105" s="355">
        <f>I106+I107</f>
        <v>130</v>
      </c>
      <c r="J105" s="355">
        <f>J106+J107</f>
        <v>55</v>
      </c>
      <c r="K105" s="356">
        <f>K106+K107</f>
        <v>45</v>
      </c>
    </row>
    <row r="106" spans="1:13" ht="51">
      <c r="A106" s="7" t="s">
        <v>355</v>
      </c>
      <c r="B106" s="8" t="s">
        <v>526</v>
      </c>
      <c r="C106" s="9" t="s">
        <v>101</v>
      </c>
      <c r="D106" s="9" t="s">
        <v>527</v>
      </c>
      <c r="E106" s="9" t="s">
        <v>116</v>
      </c>
      <c r="F106" s="9" t="s">
        <v>501</v>
      </c>
      <c r="G106" s="357">
        <v>150</v>
      </c>
      <c r="H106" s="358">
        <v>20</v>
      </c>
      <c r="I106" s="358">
        <v>30</v>
      </c>
      <c r="J106" s="358">
        <v>55</v>
      </c>
      <c r="K106" s="359">
        <v>45</v>
      </c>
      <c r="M106" s="350">
        <f>G106-H106-I106-J106</f>
        <v>45</v>
      </c>
    </row>
    <row r="107" spans="1:13" ht="45.75" customHeight="1">
      <c r="A107" s="7" t="s">
        <v>551</v>
      </c>
      <c r="B107" s="8" t="s">
        <v>529</v>
      </c>
      <c r="C107" s="9" t="s">
        <v>101</v>
      </c>
      <c r="D107" s="9" t="s">
        <v>530</v>
      </c>
      <c r="E107" s="9" t="s">
        <v>116</v>
      </c>
      <c r="F107" s="9" t="s">
        <v>501</v>
      </c>
      <c r="G107" s="357">
        <v>100</v>
      </c>
      <c r="H107" s="358">
        <v>0</v>
      </c>
      <c r="I107" s="358">
        <v>100</v>
      </c>
      <c r="J107" s="358">
        <v>0</v>
      </c>
      <c r="K107" s="359">
        <v>0</v>
      </c>
      <c r="M107" s="350">
        <f>G107-H107-I107-J107</f>
        <v>0</v>
      </c>
    </row>
    <row r="108" spans="1:13" ht="12.75">
      <c r="A108" s="396" t="s">
        <v>129</v>
      </c>
      <c r="B108" s="397"/>
      <c r="C108" s="9" t="s">
        <v>130</v>
      </c>
      <c r="D108" s="9"/>
      <c r="E108" s="9"/>
      <c r="F108" s="9"/>
      <c r="G108" s="355">
        <f>G109+G112+G115+G118+G121+G124+G127+G130+G133+G136+G139</f>
        <v>54675.1</v>
      </c>
      <c r="H108" s="355">
        <f>H109+H112+H115+H118+H121+H124+H127+H130+H133+H136+H139</f>
        <v>5001.5</v>
      </c>
      <c r="I108" s="355">
        <f>I109+I112+I115+I118+I121+I124+I127+I130+I133+I136+I139</f>
        <v>17292.5</v>
      </c>
      <c r="J108" s="355">
        <f>J109+J112+J115+J118+J121+J124+J127+J130+J133+J136+J139</f>
        <v>14726.1</v>
      </c>
      <c r="K108" s="355">
        <f>K109+K112+K115+K118+K121+K124+K127+K130+K133+K136+K139</f>
        <v>17655</v>
      </c>
      <c r="M108" s="350">
        <f>H108+I108+J108+K108</f>
        <v>54675.1</v>
      </c>
    </row>
    <row r="109" spans="1:13" ht="51">
      <c r="A109" s="7" t="s">
        <v>61</v>
      </c>
      <c r="B109" s="66" t="s">
        <v>405</v>
      </c>
      <c r="C109" s="9" t="s">
        <v>130</v>
      </c>
      <c r="D109" s="9" t="s">
        <v>279</v>
      </c>
      <c r="E109" s="9"/>
      <c r="F109" s="9"/>
      <c r="G109" s="355">
        <f>G110</f>
        <v>8405.1</v>
      </c>
      <c r="H109" s="355">
        <f aca="true" t="shared" si="12" ref="H109:K110">H110</f>
        <v>0</v>
      </c>
      <c r="I109" s="355">
        <f t="shared" si="12"/>
        <v>2800</v>
      </c>
      <c r="J109" s="355">
        <f t="shared" si="12"/>
        <v>5605.1</v>
      </c>
      <c r="K109" s="356">
        <f t="shared" si="12"/>
        <v>0</v>
      </c>
      <c r="M109" s="350">
        <f>I109+J109</f>
        <v>8405.1</v>
      </c>
    </row>
    <row r="110" spans="1:11" ht="25.5">
      <c r="A110" s="7" t="s">
        <v>354</v>
      </c>
      <c r="B110" s="8" t="s">
        <v>460</v>
      </c>
      <c r="C110" s="9" t="s">
        <v>130</v>
      </c>
      <c r="D110" s="9" t="s">
        <v>279</v>
      </c>
      <c r="E110" s="9" t="s">
        <v>116</v>
      </c>
      <c r="F110" s="9"/>
      <c r="G110" s="355">
        <f>G111</f>
        <v>8405.1</v>
      </c>
      <c r="H110" s="355">
        <f t="shared" si="12"/>
        <v>0</v>
      </c>
      <c r="I110" s="355">
        <f t="shared" si="12"/>
        <v>2800</v>
      </c>
      <c r="J110" s="355">
        <f t="shared" si="12"/>
        <v>5605.1</v>
      </c>
      <c r="K110" s="356">
        <f t="shared" si="12"/>
        <v>0</v>
      </c>
    </row>
    <row r="111" spans="1:14" ht="12.75">
      <c r="A111" s="7" t="s">
        <v>20</v>
      </c>
      <c r="B111" s="8" t="s">
        <v>552</v>
      </c>
      <c r="C111" s="9" t="s">
        <v>130</v>
      </c>
      <c r="D111" s="9" t="s">
        <v>279</v>
      </c>
      <c r="E111" s="9"/>
      <c r="F111" s="9"/>
      <c r="G111" s="360">
        <v>8405.1</v>
      </c>
      <c r="H111" s="361">
        <v>0</v>
      </c>
      <c r="I111" s="361">
        <v>2800</v>
      </c>
      <c r="J111" s="361">
        <v>5605.1</v>
      </c>
      <c r="K111" s="362">
        <v>0</v>
      </c>
      <c r="L111" s="350"/>
      <c r="M111" s="350">
        <f>G111-H111-I111-J111</f>
        <v>0</v>
      </c>
      <c r="N111" s="350"/>
    </row>
    <row r="112" spans="1:14" ht="25.5">
      <c r="A112" s="7" t="s">
        <v>64</v>
      </c>
      <c r="B112" s="66" t="s">
        <v>406</v>
      </c>
      <c r="C112" s="9" t="s">
        <v>130</v>
      </c>
      <c r="D112" s="9" t="s">
        <v>280</v>
      </c>
      <c r="E112" s="9"/>
      <c r="F112" s="9"/>
      <c r="G112" s="355">
        <f>G113</f>
        <v>3500</v>
      </c>
      <c r="H112" s="355">
        <f aca="true" t="shared" si="13" ref="H112:K113">H113</f>
        <v>82.2</v>
      </c>
      <c r="I112" s="355">
        <f t="shared" si="13"/>
        <v>1717.8</v>
      </c>
      <c r="J112" s="355">
        <f t="shared" si="13"/>
        <v>1700</v>
      </c>
      <c r="K112" s="356">
        <f t="shared" si="13"/>
        <v>0</v>
      </c>
      <c r="L112" s="350"/>
      <c r="M112" s="350"/>
      <c r="N112" s="350"/>
    </row>
    <row r="113" spans="1:14" ht="25.5">
      <c r="A113" s="7" t="s">
        <v>278</v>
      </c>
      <c r="B113" s="66" t="s">
        <v>115</v>
      </c>
      <c r="C113" s="9" t="s">
        <v>130</v>
      </c>
      <c r="D113" s="9" t="s">
        <v>280</v>
      </c>
      <c r="E113" s="9" t="s">
        <v>116</v>
      </c>
      <c r="F113" s="9"/>
      <c r="G113" s="355">
        <f>G114</f>
        <v>3500</v>
      </c>
      <c r="H113" s="355">
        <f t="shared" si="13"/>
        <v>82.2</v>
      </c>
      <c r="I113" s="355">
        <f t="shared" si="13"/>
        <v>1717.8</v>
      </c>
      <c r="J113" s="355">
        <f t="shared" si="13"/>
        <v>1700</v>
      </c>
      <c r="K113" s="356">
        <f t="shared" si="13"/>
        <v>0</v>
      </c>
      <c r="L113" s="350"/>
      <c r="M113" s="350"/>
      <c r="N113" s="350"/>
    </row>
    <row r="114" spans="1:14" ht="12.75">
      <c r="A114" s="7" t="s">
        <v>357</v>
      </c>
      <c r="B114" s="8" t="s">
        <v>552</v>
      </c>
      <c r="C114" s="9" t="s">
        <v>130</v>
      </c>
      <c r="D114" s="9" t="s">
        <v>280</v>
      </c>
      <c r="E114" s="9" t="s">
        <v>116</v>
      </c>
      <c r="F114" s="9" t="s">
        <v>501</v>
      </c>
      <c r="G114" s="360">
        <v>3500</v>
      </c>
      <c r="H114" s="361">
        <v>82.2</v>
      </c>
      <c r="I114" s="361">
        <v>1717.8</v>
      </c>
      <c r="J114" s="361">
        <v>1700</v>
      </c>
      <c r="K114" s="362">
        <v>0</v>
      </c>
      <c r="M114" s="350">
        <f>H114+I114+J114+K114</f>
        <v>3500</v>
      </c>
      <c r="N114" s="350"/>
    </row>
    <row r="115" spans="1:14" ht="51">
      <c r="A115" s="7" t="s">
        <v>305</v>
      </c>
      <c r="B115" s="66" t="s">
        <v>407</v>
      </c>
      <c r="C115" s="9" t="s">
        <v>130</v>
      </c>
      <c r="D115" s="9" t="s">
        <v>281</v>
      </c>
      <c r="E115" s="9"/>
      <c r="F115" s="9"/>
      <c r="G115" s="355">
        <f>G116</f>
        <v>100</v>
      </c>
      <c r="H115" s="355">
        <f aca="true" t="shared" si="14" ref="H115:K116">H116</f>
        <v>0</v>
      </c>
      <c r="I115" s="355">
        <f t="shared" si="14"/>
        <v>100</v>
      </c>
      <c r="J115" s="355">
        <f t="shared" si="14"/>
        <v>0</v>
      </c>
      <c r="K115" s="356">
        <f t="shared" si="14"/>
        <v>0</v>
      </c>
      <c r="M115" s="350"/>
      <c r="N115" s="350"/>
    </row>
    <row r="116" spans="1:14" ht="25.5">
      <c r="A116" s="7" t="s">
        <v>306</v>
      </c>
      <c r="B116" s="66" t="s">
        <v>115</v>
      </c>
      <c r="C116" s="9" t="s">
        <v>130</v>
      </c>
      <c r="D116" s="9" t="s">
        <v>281</v>
      </c>
      <c r="E116" s="9" t="s">
        <v>116</v>
      </c>
      <c r="F116" s="9"/>
      <c r="G116" s="355">
        <f>G117</f>
        <v>100</v>
      </c>
      <c r="H116" s="355">
        <f t="shared" si="14"/>
        <v>0</v>
      </c>
      <c r="I116" s="355">
        <f t="shared" si="14"/>
        <v>100</v>
      </c>
      <c r="J116" s="355">
        <f t="shared" si="14"/>
        <v>0</v>
      </c>
      <c r="K116" s="356">
        <f t="shared" si="14"/>
        <v>0</v>
      </c>
      <c r="M116" s="350"/>
      <c r="N116" s="350"/>
    </row>
    <row r="117" spans="1:13" ht="15.75" customHeight="1">
      <c r="A117" s="7" t="s">
        <v>77</v>
      </c>
      <c r="B117" s="8" t="s">
        <v>552</v>
      </c>
      <c r="C117" s="9" t="s">
        <v>130</v>
      </c>
      <c r="D117" s="9" t="s">
        <v>281</v>
      </c>
      <c r="E117" s="9" t="s">
        <v>116</v>
      </c>
      <c r="F117" s="9" t="s">
        <v>501</v>
      </c>
      <c r="G117" s="357">
        <v>100</v>
      </c>
      <c r="H117" s="358">
        <v>0</v>
      </c>
      <c r="I117" s="358">
        <v>100</v>
      </c>
      <c r="J117" s="358">
        <v>0</v>
      </c>
      <c r="K117" s="359">
        <v>0</v>
      </c>
      <c r="M117" s="350">
        <f>H117+I117+J117+K117</f>
        <v>100</v>
      </c>
    </row>
    <row r="118" spans="1:13" ht="30.75" customHeight="1">
      <c r="A118" s="7" t="s">
        <v>494</v>
      </c>
      <c r="B118" s="66" t="s">
        <v>408</v>
      </c>
      <c r="C118" s="9" t="s">
        <v>130</v>
      </c>
      <c r="D118" s="9" t="s">
        <v>282</v>
      </c>
      <c r="E118" s="9"/>
      <c r="F118" s="9"/>
      <c r="G118" s="355">
        <f>G119</f>
        <v>1000</v>
      </c>
      <c r="H118" s="355">
        <f aca="true" t="shared" si="15" ref="H118:K119">H119</f>
        <v>70.7</v>
      </c>
      <c r="I118" s="355">
        <f t="shared" si="15"/>
        <v>429.3</v>
      </c>
      <c r="J118" s="355">
        <f t="shared" si="15"/>
        <v>500</v>
      </c>
      <c r="K118" s="356">
        <f t="shared" si="15"/>
        <v>0</v>
      </c>
      <c r="M118" s="350">
        <f>H118+I118+J118</f>
        <v>1000</v>
      </c>
    </row>
    <row r="119" spans="1:13" ht="29.25" customHeight="1">
      <c r="A119" s="7" t="s">
        <v>495</v>
      </c>
      <c r="B119" s="66" t="s">
        <v>115</v>
      </c>
      <c r="C119" s="9" t="s">
        <v>130</v>
      </c>
      <c r="D119" s="9" t="s">
        <v>282</v>
      </c>
      <c r="E119" s="9" t="s">
        <v>116</v>
      </c>
      <c r="F119" s="9"/>
      <c r="G119" s="355">
        <f>G120</f>
        <v>1000</v>
      </c>
      <c r="H119" s="355">
        <f t="shared" si="15"/>
        <v>70.7</v>
      </c>
      <c r="I119" s="355">
        <f t="shared" si="15"/>
        <v>429.3</v>
      </c>
      <c r="J119" s="355">
        <f t="shared" si="15"/>
        <v>500</v>
      </c>
      <c r="K119" s="356">
        <f t="shared" si="15"/>
        <v>0</v>
      </c>
      <c r="M119" s="350"/>
    </row>
    <row r="120" spans="1:14" ht="12.75">
      <c r="A120" s="7" t="s">
        <v>496</v>
      </c>
      <c r="B120" s="8" t="s">
        <v>552</v>
      </c>
      <c r="C120" s="9" t="s">
        <v>130</v>
      </c>
      <c r="D120" s="9" t="s">
        <v>282</v>
      </c>
      <c r="E120" s="9" t="s">
        <v>116</v>
      </c>
      <c r="F120" s="9" t="s">
        <v>501</v>
      </c>
      <c r="G120" s="357">
        <v>1000</v>
      </c>
      <c r="H120" s="358">
        <v>70.7</v>
      </c>
      <c r="I120" s="358">
        <v>429.3</v>
      </c>
      <c r="J120" s="358">
        <v>500</v>
      </c>
      <c r="K120" s="359">
        <v>0</v>
      </c>
      <c r="M120" s="350">
        <f>H120+I120+J120+K120</f>
        <v>1000</v>
      </c>
      <c r="N120" s="350"/>
    </row>
    <row r="121" spans="1:13" ht="25.5">
      <c r="A121" s="7" t="s">
        <v>553</v>
      </c>
      <c r="B121" s="66" t="s">
        <v>409</v>
      </c>
      <c r="C121" s="9" t="s">
        <v>130</v>
      </c>
      <c r="D121" s="9" t="s">
        <v>283</v>
      </c>
      <c r="E121" s="9"/>
      <c r="F121" s="9"/>
      <c r="G121" s="365">
        <f>G122</f>
        <v>155</v>
      </c>
      <c r="H121" s="365">
        <f>H122</f>
        <v>0</v>
      </c>
      <c r="I121" s="365">
        <f>I122</f>
        <v>100</v>
      </c>
      <c r="J121" s="365">
        <f>J122</f>
        <v>0</v>
      </c>
      <c r="K121" s="366">
        <f>K122</f>
        <v>55</v>
      </c>
      <c r="M121" s="350"/>
    </row>
    <row r="122" spans="1:11" ht="25.5">
      <c r="A122" s="7" t="s">
        <v>503</v>
      </c>
      <c r="B122" s="66" t="s">
        <v>115</v>
      </c>
      <c r="C122" s="9" t="s">
        <v>130</v>
      </c>
      <c r="D122" s="9" t="s">
        <v>283</v>
      </c>
      <c r="E122" s="9" t="s">
        <v>116</v>
      </c>
      <c r="F122" s="9"/>
      <c r="G122" s="365">
        <f>G123</f>
        <v>155</v>
      </c>
      <c r="H122" s="365">
        <f>H123+H126</f>
        <v>0</v>
      </c>
      <c r="I122" s="365">
        <f>I123</f>
        <v>100</v>
      </c>
      <c r="J122" s="365">
        <f>J123</f>
        <v>0</v>
      </c>
      <c r="K122" s="366">
        <f>K123+K126</f>
        <v>55</v>
      </c>
    </row>
    <row r="123" spans="1:13" ht="12.75">
      <c r="A123" s="7" t="s">
        <v>504</v>
      </c>
      <c r="B123" s="8" t="s">
        <v>552</v>
      </c>
      <c r="C123" s="9" t="s">
        <v>130</v>
      </c>
      <c r="D123" s="9" t="s">
        <v>283</v>
      </c>
      <c r="E123" s="9" t="s">
        <v>116</v>
      </c>
      <c r="F123" s="9" t="s">
        <v>501</v>
      </c>
      <c r="G123" s="357">
        <v>155</v>
      </c>
      <c r="H123" s="358">
        <v>0</v>
      </c>
      <c r="I123" s="358">
        <v>100</v>
      </c>
      <c r="J123" s="358">
        <v>0</v>
      </c>
      <c r="K123" s="359">
        <v>55</v>
      </c>
      <c r="M123" s="350">
        <f>G123-H123-I123-J123</f>
        <v>55</v>
      </c>
    </row>
    <row r="124" spans="1:13" ht="25.5">
      <c r="A124" s="7" t="s">
        <v>554</v>
      </c>
      <c r="B124" s="66" t="s">
        <v>410</v>
      </c>
      <c r="C124" s="9" t="s">
        <v>130</v>
      </c>
      <c r="D124" s="9" t="s">
        <v>284</v>
      </c>
      <c r="E124" s="9"/>
      <c r="F124" s="9"/>
      <c r="G124" s="365">
        <f>G125</f>
        <v>45</v>
      </c>
      <c r="H124" s="365">
        <f aca="true" t="shared" si="16" ref="H124:K125">H125</f>
        <v>0</v>
      </c>
      <c r="I124" s="365">
        <f t="shared" si="16"/>
        <v>15</v>
      </c>
      <c r="J124" s="365">
        <f t="shared" si="16"/>
        <v>30</v>
      </c>
      <c r="K124" s="366">
        <f t="shared" si="16"/>
        <v>0</v>
      </c>
      <c r="M124" s="350"/>
    </row>
    <row r="125" spans="1:13" ht="25.5">
      <c r="A125" s="7" t="s">
        <v>505</v>
      </c>
      <c r="B125" s="66" t="s">
        <v>115</v>
      </c>
      <c r="C125" s="9" t="s">
        <v>130</v>
      </c>
      <c r="D125" s="9" t="s">
        <v>284</v>
      </c>
      <c r="E125" s="9" t="s">
        <v>116</v>
      </c>
      <c r="F125" s="9"/>
      <c r="G125" s="365">
        <f>G126</f>
        <v>45</v>
      </c>
      <c r="H125" s="365">
        <f t="shared" si="16"/>
        <v>0</v>
      </c>
      <c r="I125" s="365">
        <f t="shared" si="16"/>
        <v>15</v>
      </c>
      <c r="J125" s="365">
        <f t="shared" si="16"/>
        <v>30</v>
      </c>
      <c r="K125" s="366">
        <f t="shared" si="16"/>
        <v>0</v>
      </c>
      <c r="M125" s="350"/>
    </row>
    <row r="126" spans="1:13" ht="12.75">
      <c r="A126" s="7" t="s">
        <v>506</v>
      </c>
      <c r="B126" s="8" t="s">
        <v>552</v>
      </c>
      <c r="C126" s="9" t="s">
        <v>130</v>
      </c>
      <c r="D126" s="9" t="s">
        <v>284</v>
      </c>
      <c r="E126" s="9" t="s">
        <v>116</v>
      </c>
      <c r="F126" s="9" t="s">
        <v>501</v>
      </c>
      <c r="G126" s="357">
        <v>45</v>
      </c>
      <c r="H126" s="358">
        <v>0</v>
      </c>
      <c r="I126" s="358">
        <v>15</v>
      </c>
      <c r="J126" s="358">
        <v>30</v>
      </c>
      <c r="K126" s="359">
        <v>0</v>
      </c>
      <c r="M126" s="350">
        <f>H126+I126+J126</f>
        <v>45</v>
      </c>
    </row>
    <row r="127" spans="1:13" ht="25.5">
      <c r="A127" s="7" t="s">
        <v>507</v>
      </c>
      <c r="B127" s="66" t="s">
        <v>411</v>
      </c>
      <c r="C127" s="9" t="s">
        <v>130</v>
      </c>
      <c r="D127" s="9" t="s">
        <v>412</v>
      </c>
      <c r="E127" s="9"/>
      <c r="F127" s="9"/>
      <c r="G127" s="365">
        <f>G128</f>
        <v>650</v>
      </c>
      <c r="H127" s="365">
        <f aca="true" t="shared" si="17" ref="H127:K128">H128</f>
        <v>0</v>
      </c>
      <c r="I127" s="365">
        <f t="shared" si="17"/>
        <v>650</v>
      </c>
      <c r="J127" s="365">
        <f t="shared" si="17"/>
        <v>0</v>
      </c>
      <c r="K127" s="366">
        <f t="shared" si="17"/>
        <v>0</v>
      </c>
      <c r="M127" s="350"/>
    </row>
    <row r="128" spans="1:14" ht="25.5">
      <c r="A128" s="7" t="s">
        <v>555</v>
      </c>
      <c r="B128" s="66" t="s">
        <v>115</v>
      </c>
      <c r="C128" s="9" t="s">
        <v>130</v>
      </c>
      <c r="D128" s="9" t="s">
        <v>412</v>
      </c>
      <c r="E128" s="9" t="s">
        <v>116</v>
      </c>
      <c r="F128" s="9"/>
      <c r="G128" s="365">
        <f>G129</f>
        <v>650</v>
      </c>
      <c r="H128" s="365">
        <f t="shared" si="17"/>
        <v>0</v>
      </c>
      <c r="I128" s="365">
        <f t="shared" si="17"/>
        <v>650</v>
      </c>
      <c r="J128" s="365">
        <f t="shared" si="17"/>
        <v>0</v>
      </c>
      <c r="K128" s="366">
        <f t="shared" si="17"/>
        <v>0</v>
      </c>
      <c r="M128" s="350"/>
      <c r="N128" s="350"/>
    </row>
    <row r="129" spans="1:14" ht="12.75">
      <c r="A129" s="7" t="s">
        <v>508</v>
      </c>
      <c r="B129" s="8" t="s">
        <v>481</v>
      </c>
      <c r="C129" s="9" t="s">
        <v>130</v>
      </c>
      <c r="D129" s="9" t="s">
        <v>412</v>
      </c>
      <c r="E129" s="9" t="s">
        <v>116</v>
      </c>
      <c r="F129" s="9" t="s">
        <v>501</v>
      </c>
      <c r="G129" s="360">
        <v>650</v>
      </c>
      <c r="H129" s="361">
        <v>0</v>
      </c>
      <c r="I129" s="361">
        <v>650</v>
      </c>
      <c r="J129" s="361">
        <v>0</v>
      </c>
      <c r="K129" s="362">
        <v>0</v>
      </c>
      <c r="L129" s="350"/>
      <c r="M129" s="350">
        <f>G129-H129-I129-J129</f>
        <v>0</v>
      </c>
      <c r="N129" s="350"/>
    </row>
    <row r="130" spans="1:14" ht="76.5">
      <c r="A130" s="7" t="s">
        <v>509</v>
      </c>
      <c r="B130" s="66" t="s">
        <v>413</v>
      </c>
      <c r="C130" s="9" t="s">
        <v>130</v>
      </c>
      <c r="D130" s="9" t="s">
        <v>414</v>
      </c>
      <c r="E130" s="9"/>
      <c r="F130" s="9"/>
      <c r="G130" s="365">
        <f>G131</f>
        <v>5300</v>
      </c>
      <c r="H130" s="365">
        <f aca="true" t="shared" si="18" ref="H130:K131">H131</f>
        <v>4773.5</v>
      </c>
      <c r="I130" s="365">
        <f t="shared" si="18"/>
        <v>526.5</v>
      </c>
      <c r="J130" s="365">
        <f t="shared" si="18"/>
        <v>0</v>
      </c>
      <c r="K130" s="366">
        <f t="shared" si="18"/>
        <v>0</v>
      </c>
      <c r="L130" s="350"/>
      <c r="M130" s="350"/>
      <c r="N130" s="350"/>
    </row>
    <row r="131" spans="1:14" ht="25.5">
      <c r="A131" s="7" t="s">
        <v>510</v>
      </c>
      <c r="B131" s="66" t="s">
        <v>115</v>
      </c>
      <c r="C131" s="9" t="s">
        <v>130</v>
      </c>
      <c r="D131" s="9" t="s">
        <v>414</v>
      </c>
      <c r="E131" s="9" t="s">
        <v>116</v>
      </c>
      <c r="F131" s="9"/>
      <c r="G131" s="365">
        <f>G132</f>
        <v>5300</v>
      </c>
      <c r="H131" s="365">
        <f t="shared" si="18"/>
        <v>4773.5</v>
      </c>
      <c r="I131" s="365">
        <f t="shared" si="18"/>
        <v>526.5</v>
      </c>
      <c r="J131" s="365">
        <f t="shared" si="18"/>
        <v>0</v>
      </c>
      <c r="K131" s="366">
        <f t="shared" si="18"/>
        <v>0</v>
      </c>
      <c r="L131" s="350"/>
      <c r="M131" s="350"/>
      <c r="N131" s="350"/>
    </row>
    <row r="132" spans="1:14" ht="12.75">
      <c r="A132" s="7" t="s">
        <v>511</v>
      </c>
      <c r="B132" s="8" t="s">
        <v>481</v>
      </c>
      <c r="C132" s="9" t="s">
        <v>130</v>
      </c>
      <c r="D132" s="9" t="s">
        <v>414</v>
      </c>
      <c r="E132" s="9" t="s">
        <v>116</v>
      </c>
      <c r="F132" s="9" t="s">
        <v>501</v>
      </c>
      <c r="G132" s="360">
        <v>5300</v>
      </c>
      <c r="H132" s="361">
        <v>4773.5</v>
      </c>
      <c r="I132" s="361">
        <v>526.5</v>
      </c>
      <c r="J132" s="361">
        <v>0</v>
      </c>
      <c r="K132" s="362">
        <v>0</v>
      </c>
      <c r="L132" s="350"/>
      <c r="M132" s="350"/>
      <c r="N132" s="350"/>
    </row>
    <row r="133" spans="1:13" ht="25.5">
      <c r="A133" s="7" t="s">
        <v>512</v>
      </c>
      <c r="B133" s="66" t="s">
        <v>415</v>
      </c>
      <c r="C133" s="9" t="s">
        <v>130</v>
      </c>
      <c r="D133" s="9" t="s">
        <v>416</v>
      </c>
      <c r="E133" s="9"/>
      <c r="F133" s="9"/>
      <c r="G133" s="365">
        <f>G134</f>
        <v>2000</v>
      </c>
      <c r="H133" s="365">
        <f aca="true" t="shared" si="19" ref="H133:K134">H134</f>
        <v>75.1</v>
      </c>
      <c r="I133" s="365">
        <f t="shared" si="19"/>
        <v>717.9</v>
      </c>
      <c r="J133" s="365">
        <f t="shared" si="19"/>
        <v>1207</v>
      </c>
      <c r="K133" s="366">
        <f t="shared" si="19"/>
        <v>0</v>
      </c>
      <c r="M133" s="350"/>
    </row>
    <row r="134" spans="1:13" ht="25.5">
      <c r="A134" s="7" t="s">
        <v>556</v>
      </c>
      <c r="B134" s="66" t="s">
        <v>115</v>
      </c>
      <c r="C134" s="9" t="s">
        <v>130</v>
      </c>
      <c r="D134" s="9" t="s">
        <v>416</v>
      </c>
      <c r="E134" s="9" t="s">
        <v>116</v>
      </c>
      <c r="F134" s="9"/>
      <c r="G134" s="365">
        <f>G135</f>
        <v>2000</v>
      </c>
      <c r="H134" s="365">
        <f t="shared" si="19"/>
        <v>75.1</v>
      </c>
      <c r="I134" s="365">
        <f t="shared" si="19"/>
        <v>717.9</v>
      </c>
      <c r="J134" s="365">
        <f t="shared" si="19"/>
        <v>1207</v>
      </c>
      <c r="K134" s="366">
        <f t="shared" si="19"/>
        <v>0</v>
      </c>
      <c r="M134" s="350"/>
    </row>
    <row r="135" spans="1:13" ht="12.75">
      <c r="A135" s="7" t="s">
        <v>514</v>
      </c>
      <c r="B135" s="8" t="s">
        <v>552</v>
      </c>
      <c r="C135" s="9" t="s">
        <v>130</v>
      </c>
      <c r="D135" s="9" t="s">
        <v>416</v>
      </c>
      <c r="E135" s="9" t="s">
        <v>116</v>
      </c>
      <c r="F135" s="9" t="s">
        <v>501</v>
      </c>
      <c r="G135" s="357">
        <v>2000</v>
      </c>
      <c r="H135" s="358">
        <v>75.1</v>
      </c>
      <c r="I135" s="358">
        <v>717.9</v>
      </c>
      <c r="J135" s="358">
        <v>1207</v>
      </c>
      <c r="K135" s="359">
        <v>0</v>
      </c>
      <c r="M135" s="350">
        <f>H135+I135+J135</f>
        <v>2000</v>
      </c>
    </row>
    <row r="136" spans="1:13" ht="51">
      <c r="A136" s="7" t="s">
        <v>516</v>
      </c>
      <c r="B136" s="121" t="s">
        <v>417</v>
      </c>
      <c r="C136" s="9" t="s">
        <v>130</v>
      </c>
      <c r="D136" s="9" t="s">
        <v>418</v>
      </c>
      <c r="E136" s="9"/>
      <c r="F136" s="9"/>
      <c r="G136" s="365">
        <f>G137</f>
        <v>100</v>
      </c>
      <c r="H136" s="365">
        <f aca="true" t="shared" si="20" ref="H136:K137">H137</f>
        <v>0</v>
      </c>
      <c r="I136" s="365">
        <f t="shared" si="20"/>
        <v>0</v>
      </c>
      <c r="J136" s="365">
        <f t="shared" si="20"/>
        <v>0</v>
      </c>
      <c r="K136" s="366">
        <f t="shared" si="20"/>
        <v>100</v>
      </c>
      <c r="M136" s="350"/>
    </row>
    <row r="137" spans="1:13" ht="25.5">
      <c r="A137" s="7" t="s">
        <v>517</v>
      </c>
      <c r="B137" s="66" t="s">
        <v>115</v>
      </c>
      <c r="C137" s="9" t="s">
        <v>130</v>
      </c>
      <c r="D137" s="9" t="s">
        <v>418</v>
      </c>
      <c r="E137" s="9" t="s">
        <v>116</v>
      </c>
      <c r="F137" s="9"/>
      <c r="G137" s="365">
        <f>G138</f>
        <v>100</v>
      </c>
      <c r="H137" s="365">
        <f t="shared" si="20"/>
        <v>0</v>
      </c>
      <c r="I137" s="365">
        <f t="shared" si="20"/>
        <v>0</v>
      </c>
      <c r="J137" s="365">
        <f t="shared" si="20"/>
        <v>0</v>
      </c>
      <c r="K137" s="366">
        <f t="shared" si="20"/>
        <v>100</v>
      </c>
      <c r="M137" s="350"/>
    </row>
    <row r="138" spans="1:13" ht="12.75">
      <c r="A138" s="7" t="s">
        <v>557</v>
      </c>
      <c r="B138" s="8" t="s">
        <v>552</v>
      </c>
      <c r="C138" s="9" t="s">
        <v>130</v>
      </c>
      <c r="D138" s="9" t="s">
        <v>418</v>
      </c>
      <c r="E138" s="9" t="s">
        <v>116</v>
      </c>
      <c r="F138" s="9" t="s">
        <v>501</v>
      </c>
      <c r="G138" s="357">
        <v>100</v>
      </c>
      <c r="H138" s="358">
        <v>0</v>
      </c>
      <c r="I138" s="358">
        <v>0</v>
      </c>
      <c r="J138" s="358">
        <v>0</v>
      </c>
      <c r="K138" s="359">
        <v>100</v>
      </c>
      <c r="M138" s="350"/>
    </row>
    <row r="139" spans="1:13" ht="63.75">
      <c r="A139" s="7" t="s">
        <v>522</v>
      </c>
      <c r="B139" s="31" t="s">
        <v>236</v>
      </c>
      <c r="C139" s="9" t="s">
        <v>130</v>
      </c>
      <c r="D139" s="9" t="s">
        <v>232</v>
      </c>
      <c r="E139" s="9"/>
      <c r="F139" s="64"/>
      <c r="G139" s="365">
        <f>G140+G145</f>
        <v>33420</v>
      </c>
      <c r="H139" s="365">
        <f>H140+H145</f>
        <v>0</v>
      </c>
      <c r="I139" s="365">
        <f>I140+I145</f>
        <v>10236</v>
      </c>
      <c r="J139" s="365">
        <f>J140+J145</f>
        <v>5684</v>
      </c>
      <c r="K139" s="366">
        <f>K140+K145</f>
        <v>17500</v>
      </c>
      <c r="M139" s="350"/>
    </row>
    <row r="140" spans="1:11" ht="114.75">
      <c r="A140" s="7" t="s">
        <v>524</v>
      </c>
      <c r="B140" s="326" t="s">
        <v>360</v>
      </c>
      <c r="C140" s="252" t="s">
        <v>130</v>
      </c>
      <c r="D140" s="9" t="s">
        <v>237</v>
      </c>
      <c r="E140" s="9"/>
      <c r="F140" s="64"/>
      <c r="G140" s="365">
        <f>G141+G143</f>
        <v>9350</v>
      </c>
      <c r="H140" s="365">
        <f>H141+H143</f>
        <v>0</v>
      </c>
      <c r="I140" s="365">
        <f>I141+I143</f>
        <v>3015</v>
      </c>
      <c r="J140" s="365">
        <f>J141+J143</f>
        <v>1435</v>
      </c>
      <c r="K140" s="366">
        <f>K141+K143</f>
        <v>4900</v>
      </c>
    </row>
    <row r="141" spans="1:11" ht="25.5">
      <c r="A141" s="7" t="s">
        <v>525</v>
      </c>
      <c r="B141" s="31" t="s">
        <v>115</v>
      </c>
      <c r="C141" s="252" t="s">
        <v>130</v>
      </c>
      <c r="D141" s="9" t="s">
        <v>237</v>
      </c>
      <c r="E141" s="9" t="s">
        <v>116</v>
      </c>
      <c r="F141" s="64"/>
      <c r="G141" s="365">
        <f>G142</f>
        <v>2350</v>
      </c>
      <c r="H141" s="365">
        <f>H142</f>
        <v>0</v>
      </c>
      <c r="I141" s="365">
        <f>I142</f>
        <v>915</v>
      </c>
      <c r="J141" s="365">
        <f>J142</f>
        <v>1435</v>
      </c>
      <c r="K141" s="366">
        <f>K142</f>
        <v>0</v>
      </c>
    </row>
    <row r="142" spans="1:13" ht="14.25">
      <c r="A142" s="7" t="s">
        <v>558</v>
      </c>
      <c r="B142" s="8" t="s">
        <v>481</v>
      </c>
      <c r="C142" s="252" t="s">
        <v>130</v>
      </c>
      <c r="D142" s="9" t="s">
        <v>237</v>
      </c>
      <c r="E142" s="9" t="s">
        <v>116</v>
      </c>
      <c r="F142" s="9" t="s">
        <v>501</v>
      </c>
      <c r="G142" s="357">
        <v>2350</v>
      </c>
      <c r="H142" s="358">
        <v>0</v>
      </c>
      <c r="I142" s="358">
        <v>915</v>
      </c>
      <c r="J142" s="358">
        <v>1435</v>
      </c>
      <c r="K142" s="359">
        <v>0</v>
      </c>
      <c r="M142" s="350">
        <f>H142+I142+J142</f>
        <v>2350</v>
      </c>
    </row>
    <row r="143" spans="1:11" ht="55.5" customHeight="1">
      <c r="A143" s="7" t="s">
        <v>528</v>
      </c>
      <c r="B143" s="31" t="s">
        <v>233</v>
      </c>
      <c r="C143" s="252" t="s">
        <v>130</v>
      </c>
      <c r="D143" s="9" t="s">
        <v>237</v>
      </c>
      <c r="E143" s="9" t="s">
        <v>234</v>
      </c>
      <c r="F143" s="64"/>
      <c r="G143" s="365">
        <f>G144</f>
        <v>7000</v>
      </c>
      <c r="H143" s="365">
        <f>H144</f>
        <v>0</v>
      </c>
      <c r="I143" s="365">
        <f>I144</f>
        <v>2100</v>
      </c>
      <c r="J143" s="365">
        <f>J144</f>
        <v>0</v>
      </c>
      <c r="K143" s="366">
        <f>K144</f>
        <v>4900</v>
      </c>
    </row>
    <row r="144" spans="1:13" ht="14.25">
      <c r="A144" s="7" t="s">
        <v>559</v>
      </c>
      <c r="B144" s="8" t="s">
        <v>481</v>
      </c>
      <c r="C144" s="252" t="s">
        <v>130</v>
      </c>
      <c r="D144" s="9" t="s">
        <v>237</v>
      </c>
      <c r="E144" s="9" t="s">
        <v>234</v>
      </c>
      <c r="F144" s="9" t="s">
        <v>501</v>
      </c>
      <c r="G144" s="357">
        <v>7000</v>
      </c>
      <c r="H144" s="358">
        <v>0</v>
      </c>
      <c r="I144" s="358">
        <v>2100</v>
      </c>
      <c r="J144" s="358">
        <v>0</v>
      </c>
      <c r="K144" s="359">
        <v>4900</v>
      </c>
      <c r="M144" s="350">
        <f>H144+I144+J144+K144</f>
        <v>7000</v>
      </c>
    </row>
    <row r="145" spans="1:11" ht="114.75">
      <c r="A145" s="7" t="s">
        <v>560</v>
      </c>
      <c r="B145" s="326" t="s">
        <v>361</v>
      </c>
      <c r="C145" s="252" t="s">
        <v>130</v>
      </c>
      <c r="D145" s="9" t="s">
        <v>238</v>
      </c>
      <c r="E145" s="9"/>
      <c r="F145" s="64"/>
      <c r="G145" s="365">
        <f>G146+G148</f>
        <v>24070</v>
      </c>
      <c r="H145" s="365">
        <f>H146+H148</f>
        <v>0</v>
      </c>
      <c r="I145" s="365">
        <f>I146+I148</f>
        <v>7221</v>
      </c>
      <c r="J145" s="365">
        <f>J146+J148</f>
        <v>4249</v>
      </c>
      <c r="K145" s="366">
        <f>K146+K148</f>
        <v>12600</v>
      </c>
    </row>
    <row r="146" spans="1:11" ht="25.5">
      <c r="A146" s="7" t="s">
        <v>561</v>
      </c>
      <c r="B146" s="31" t="s">
        <v>115</v>
      </c>
      <c r="C146" s="252" t="s">
        <v>130</v>
      </c>
      <c r="D146" s="9" t="s">
        <v>238</v>
      </c>
      <c r="E146" s="9" t="s">
        <v>116</v>
      </c>
      <c r="F146" s="64"/>
      <c r="G146" s="365">
        <f>G147</f>
        <v>6070</v>
      </c>
      <c r="H146" s="365">
        <f>H147</f>
        <v>0</v>
      </c>
      <c r="I146" s="365">
        <f>I147</f>
        <v>1821</v>
      </c>
      <c r="J146" s="365">
        <f>J147</f>
        <v>4249</v>
      </c>
      <c r="K146" s="366">
        <f>K147</f>
        <v>0</v>
      </c>
    </row>
    <row r="147" spans="1:13" ht="14.25">
      <c r="A147" s="7" t="s">
        <v>562</v>
      </c>
      <c r="B147" s="8" t="s">
        <v>481</v>
      </c>
      <c r="C147" s="252" t="s">
        <v>130</v>
      </c>
      <c r="D147" s="9" t="s">
        <v>238</v>
      </c>
      <c r="E147" s="9" t="s">
        <v>116</v>
      </c>
      <c r="F147" s="9" t="s">
        <v>501</v>
      </c>
      <c r="G147" s="357">
        <v>6070</v>
      </c>
      <c r="H147" s="358">
        <v>0</v>
      </c>
      <c r="I147" s="358">
        <v>1821</v>
      </c>
      <c r="J147" s="358">
        <v>4249</v>
      </c>
      <c r="K147" s="359">
        <v>0</v>
      </c>
      <c r="M147" s="350">
        <f>H147+I147+J147</f>
        <v>6070</v>
      </c>
    </row>
    <row r="148" spans="1:11" ht="63.75">
      <c r="A148" s="7" t="s">
        <v>563</v>
      </c>
      <c r="B148" s="31" t="s">
        <v>233</v>
      </c>
      <c r="C148" s="252" t="s">
        <v>130</v>
      </c>
      <c r="D148" s="9" t="s">
        <v>238</v>
      </c>
      <c r="E148" s="9" t="s">
        <v>234</v>
      </c>
      <c r="F148" s="64"/>
      <c r="G148" s="365">
        <f>G149</f>
        <v>18000</v>
      </c>
      <c r="H148" s="365">
        <f>H149</f>
        <v>0</v>
      </c>
      <c r="I148" s="365">
        <f>I149</f>
        <v>5400</v>
      </c>
      <c r="J148" s="365">
        <f>J149</f>
        <v>0</v>
      </c>
      <c r="K148" s="366">
        <f>K149</f>
        <v>12600</v>
      </c>
    </row>
    <row r="149" spans="1:13" ht="15" thickBot="1">
      <c r="A149" s="369" t="s">
        <v>564</v>
      </c>
      <c r="B149" s="375" t="s">
        <v>481</v>
      </c>
      <c r="C149" s="378" t="s">
        <v>130</v>
      </c>
      <c r="D149" s="13" t="s">
        <v>238</v>
      </c>
      <c r="E149" s="13" t="s">
        <v>234</v>
      </c>
      <c r="F149" s="13" t="s">
        <v>501</v>
      </c>
      <c r="G149" s="371">
        <v>18000</v>
      </c>
      <c r="H149" s="372">
        <v>0</v>
      </c>
      <c r="I149" s="372">
        <v>5400</v>
      </c>
      <c r="J149" s="372">
        <v>0</v>
      </c>
      <c r="K149" s="373">
        <v>12600</v>
      </c>
      <c r="M149" s="350">
        <f>H149+I149+J149+K149</f>
        <v>18000</v>
      </c>
    </row>
    <row r="150" spans="1:13" ht="13.5" thickBot="1">
      <c r="A150" s="392" t="s">
        <v>26</v>
      </c>
      <c r="B150" s="393"/>
      <c r="C150" s="33" t="s">
        <v>13</v>
      </c>
      <c r="D150" s="33"/>
      <c r="E150" s="33"/>
      <c r="F150" s="33"/>
      <c r="G150" s="348">
        <f>G151</f>
        <v>376</v>
      </c>
      <c r="H150" s="348">
        <f>H151</f>
        <v>38.5</v>
      </c>
      <c r="I150" s="348">
        <f>I151</f>
        <v>168</v>
      </c>
      <c r="J150" s="348">
        <f>J151</f>
        <v>90.5</v>
      </c>
      <c r="K150" s="349">
        <f>K151</f>
        <v>79</v>
      </c>
      <c r="M150" s="350">
        <f>H150+I150+J150+K150</f>
        <v>376</v>
      </c>
    </row>
    <row r="151" spans="1:13" ht="12.75">
      <c r="A151" s="394" t="s">
        <v>6</v>
      </c>
      <c r="B151" s="395"/>
      <c r="C151" s="10" t="s">
        <v>7</v>
      </c>
      <c r="D151" s="10"/>
      <c r="E151" s="10"/>
      <c r="F151" s="10"/>
      <c r="G151" s="351">
        <f>G152+G155</f>
        <v>376</v>
      </c>
      <c r="H151" s="351">
        <f>H152+H155</f>
        <v>38.5</v>
      </c>
      <c r="I151" s="351">
        <f>I152+I155</f>
        <v>168</v>
      </c>
      <c r="J151" s="351">
        <f>J152+J155</f>
        <v>90.5</v>
      </c>
      <c r="K151" s="352">
        <f>K152+K155</f>
        <v>79</v>
      </c>
      <c r="M151" s="379"/>
    </row>
    <row r="152" spans="1:13" ht="51">
      <c r="A152" s="7" t="s">
        <v>61</v>
      </c>
      <c r="B152" s="8" t="s">
        <v>131</v>
      </c>
      <c r="C152" s="9" t="s">
        <v>7</v>
      </c>
      <c r="D152" s="9" t="s">
        <v>132</v>
      </c>
      <c r="E152" s="9"/>
      <c r="F152" s="9"/>
      <c r="G152" s="355">
        <f>G153</f>
        <v>181</v>
      </c>
      <c r="H152" s="355">
        <f aca="true" t="shared" si="21" ref="H152:K153">H153</f>
        <v>38.5</v>
      </c>
      <c r="I152" s="355">
        <f t="shared" si="21"/>
        <v>99.5</v>
      </c>
      <c r="J152" s="355">
        <f t="shared" si="21"/>
        <v>37</v>
      </c>
      <c r="K152" s="356">
        <f t="shared" si="21"/>
        <v>6</v>
      </c>
      <c r="M152" s="350"/>
    </row>
    <row r="153" spans="1:11" ht="25.5">
      <c r="A153" s="7" t="s">
        <v>354</v>
      </c>
      <c r="B153" s="8" t="s">
        <v>460</v>
      </c>
      <c r="C153" s="9" t="s">
        <v>7</v>
      </c>
      <c r="D153" s="9" t="s">
        <v>132</v>
      </c>
      <c r="E153" s="9" t="s">
        <v>116</v>
      </c>
      <c r="F153" s="9"/>
      <c r="G153" s="355">
        <f>G154</f>
        <v>181</v>
      </c>
      <c r="H153" s="355">
        <f t="shared" si="21"/>
        <v>38.5</v>
      </c>
      <c r="I153" s="355">
        <f t="shared" si="21"/>
        <v>99.5</v>
      </c>
      <c r="J153" s="355">
        <f t="shared" si="21"/>
        <v>37</v>
      </c>
      <c r="K153" s="356">
        <f t="shared" si="21"/>
        <v>6</v>
      </c>
    </row>
    <row r="154" spans="1:14" ht="12.75">
      <c r="A154" s="7" t="s">
        <v>20</v>
      </c>
      <c r="B154" s="8" t="s">
        <v>481</v>
      </c>
      <c r="C154" s="9" t="s">
        <v>7</v>
      </c>
      <c r="D154" s="9" t="s">
        <v>132</v>
      </c>
      <c r="E154" s="9" t="s">
        <v>116</v>
      </c>
      <c r="F154" s="9" t="s">
        <v>501</v>
      </c>
      <c r="G154" s="360">
        <v>181</v>
      </c>
      <c r="H154" s="361">
        <v>38.5</v>
      </c>
      <c r="I154" s="361">
        <v>99.5</v>
      </c>
      <c r="J154" s="361">
        <v>37</v>
      </c>
      <c r="K154" s="362">
        <v>6</v>
      </c>
      <c r="M154" s="350">
        <f>G154-H154-I154-J154</f>
        <v>6</v>
      </c>
      <c r="N154" s="350"/>
    </row>
    <row r="155" spans="1:13" ht="63.75">
      <c r="A155" s="7" t="s">
        <v>466</v>
      </c>
      <c r="B155" s="8" t="s">
        <v>565</v>
      </c>
      <c r="C155" s="9" t="s">
        <v>7</v>
      </c>
      <c r="D155" s="9" t="s">
        <v>134</v>
      </c>
      <c r="E155" s="9"/>
      <c r="F155" s="9"/>
      <c r="G155" s="365">
        <f>G156</f>
        <v>195</v>
      </c>
      <c r="H155" s="365">
        <f aca="true" t="shared" si="22" ref="H155:K156">H156</f>
        <v>0</v>
      </c>
      <c r="I155" s="365">
        <f t="shared" si="22"/>
        <v>68.5</v>
      </c>
      <c r="J155" s="365">
        <f t="shared" si="22"/>
        <v>53.5</v>
      </c>
      <c r="K155" s="366">
        <f t="shared" si="22"/>
        <v>73</v>
      </c>
      <c r="M155" s="350"/>
    </row>
    <row r="156" spans="1:11" ht="25.5">
      <c r="A156" s="7" t="s">
        <v>278</v>
      </c>
      <c r="B156" s="8" t="s">
        <v>460</v>
      </c>
      <c r="C156" s="9" t="s">
        <v>7</v>
      </c>
      <c r="D156" s="9" t="s">
        <v>134</v>
      </c>
      <c r="E156" s="9" t="s">
        <v>116</v>
      </c>
      <c r="F156" s="9"/>
      <c r="G156" s="365">
        <f>G157</f>
        <v>195</v>
      </c>
      <c r="H156" s="365">
        <f t="shared" si="22"/>
        <v>0</v>
      </c>
      <c r="I156" s="365">
        <f t="shared" si="22"/>
        <v>68.5</v>
      </c>
      <c r="J156" s="365">
        <f t="shared" si="22"/>
        <v>53.5</v>
      </c>
      <c r="K156" s="366">
        <f t="shared" si="22"/>
        <v>73</v>
      </c>
    </row>
    <row r="157" spans="1:14" ht="13.5" thickBot="1">
      <c r="A157" s="369" t="s">
        <v>467</v>
      </c>
      <c r="B157" s="375" t="s">
        <v>481</v>
      </c>
      <c r="C157" s="13" t="s">
        <v>7</v>
      </c>
      <c r="D157" s="13" t="s">
        <v>134</v>
      </c>
      <c r="E157" s="13" t="s">
        <v>116</v>
      </c>
      <c r="F157" s="13" t="s">
        <v>501</v>
      </c>
      <c r="G157" s="371">
        <v>195</v>
      </c>
      <c r="H157" s="376">
        <v>0</v>
      </c>
      <c r="I157" s="376">
        <v>68.5</v>
      </c>
      <c r="J157" s="376">
        <v>53.5</v>
      </c>
      <c r="K157" s="377">
        <v>73</v>
      </c>
      <c r="M157" s="350">
        <f>G157-H157-I157-J157</f>
        <v>73</v>
      </c>
      <c r="N157" s="350"/>
    </row>
    <row r="158" spans="1:13" ht="13.5" thickBot="1">
      <c r="A158" s="392" t="s">
        <v>27</v>
      </c>
      <c r="B158" s="393"/>
      <c r="C158" s="33" t="s">
        <v>14</v>
      </c>
      <c r="D158" s="33"/>
      <c r="E158" s="33"/>
      <c r="F158" s="33"/>
      <c r="G158" s="348">
        <f>G159+G163</f>
        <v>1352</v>
      </c>
      <c r="H158" s="348">
        <f>H159+H163</f>
        <v>447.3</v>
      </c>
      <c r="I158" s="348">
        <f>I159+I163</f>
        <v>373.5</v>
      </c>
      <c r="J158" s="348">
        <f>J159+J163</f>
        <v>157.7</v>
      </c>
      <c r="K158" s="349">
        <f>K159+K163</f>
        <v>373.5</v>
      </c>
      <c r="M158" s="350">
        <f>H158+I158+J158+K158</f>
        <v>1352</v>
      </c>
    </row>
    <row r="159" spans="1:11" ht="12.75">
      <c r="A159" s="394" t="s">
        <v>531</v>
      </c>
      <c r="B159" s="395"/>
      <c r="C159" s="10" t="s">
        <v>73</v>
      </c>
      <c r="D159" s="10"/>
      <c r="E159" s="10"/>
      <c r="F159" s="10"/>
      <c r="G159" s="351">
        <f aca="true" t="shared" si="23" ref="G159:K161">G160</f>
        <v>502</v>
      </c>
      <c r="H159" s="351">
        <f t="shared" si="23"/>
        <v>24.6</v>
      </c>
      <c r="I159" s="351">
        <f t="shared" si="23"/>
        <v>223.5</v>
      </c>
      <c r="J159" s="351">
        <f t="shared" si="23"/>
        <v>30.4</v>
      </c>
      <c r="K159" s="352">
        <f t="shared" si="23"/>
        <v>223.5</v>
      </c>
    </row>
    <row r="160" spans="1:11" ht="51">
      <c r="A160" s="7" t="s">
        <v>109</v>
      </c>
      <c r="B160" s="8" t="s">
        <v>135</v>
      </c>
      <c r="C160" s="9" t="s">
        <v>73</v>
      </c>
      <c r="D160" s="9" t="s">
        <v>136</v>
      </c>
      <c r="E160" s="9"/>
      <c r="F160" s="9"/>
      <c r="G160" s="355">
        <f t="shared" si="23"/>
        <v>502</v>
      </c>
      <c r="H160" s="355">
        <f t="shared" si="23"/>
        <v>24.6</v>
      </c>
      <c r="I160" s="355">
        <f t="shared" si="23"/>
        <v>223.5</v>
      </c>
      <c r="J160" s="355">
        <f t="shared" si="23"/>
        <v>30.4</v>
      </c>
      <c r="K160" s="356">
        <f t="shared" si="23"/>
        <v>223.5</v>
      </c>
    </row>
    <row r="161" spans="1:11" ht="25.5">
      <c r="A161" s="7" t="s">
        <v>354</v>
      </c>
      <c r="B161" s="8" t="s">
        <v>460</v>
      </c>
      <c r="C161" s="9" t="s">
        <v>73</v>
      </c>
      <c r="D161" s="9" t="s">
        <v>136</v>
      </c>
      <c r="E161" s="9" t="s">
        <v>116</v>
      </c>
      <c r="F161" s="9"/>
      <c r="G161" s="355">
        <f t="shared" si="23"/>
        <v>502</v>
      </c>
      <c r="H161" s="355">
        <f t="shared" si="23"/>
        <v>24.6</v>
      </c>
      <c r="I161" s="355">
        <f t="shared" si="23"/>
        <v>223.5</v>
      </c>
      <c r="J161" s="355">
        <f t="shared" si="23"/>
        <v>30.4</v>
      </c>
      <c r="K161" s="356">
        <f t="shared" si="23"/>
        <v>223.5</v>
      </c>
    </row>
    <row r="162" spans="1:14" ht="12.75">
      <c r="A162" s="7" t="s">
        <v>355</v>
      </c>
      <c r="B162" s="8" t="s">
        <v>481</v>
      </c>
      <c r="C162" s="9" t="s">
        <v>73</v>
      </c>
      <c r="D162" s="9" t="s">
        <v>136</v>
      </c>
      <c r="E162" s="9" t="s">
        <v>116</v>
      </c>
      <c r="F162" s="9" t="s">
        <v>501</v>
      </c>
      <c r="G162" s="357">
        <v>502</v>
      </c>
      <c r="H162" s="358">
        <v>24.6</v>
      </c>
      <c r="I162" s="358">
        <v>223.5</v>
      </c>
      <c r="J162" s="358">
        <v>30.4</v>
      </c>
      <c r="K162" s="359">
        <v>223.5</v>
      </c>
      <c r="M162" s="350">
        <f>G162-H162-I162-J162</f>
        <v>223.49999999999997</v>
      </c>
      <c r="N162" s="350"/>
    </row>
    <row r="163" spans="1:11" ht="12.75">
      <c r="A163" s="396" t="s">
        <v>2</v>
      </c>
      <c r="B163" s="397"/>
      <c r="C163" s="9" t="s">
        <v>8</v>
      </c>
      <c r="D163" s="9"/>
      <c r="E163" s="9"/>
      <c r="F163" s="9"/>
      <c r="G163" s="355">
        <f aca="true" t="shared" si="24" ref="G163:K165">G164</f>
        <v>850</v>
      </c>
      <c r="H163" s="355">
        <f t="shared" si="24"/>
        <v>422.7</v>
      </c>
      <c r="I163" s="355">
        <f t="shared" si="24"/>
        <v>150</v>
      </c>
      <c r="J163" s="355">
        <f t="shared" si="24"/>
        <v>127.3</v>
      </c>
      <c r="K163" s="356">
        <f t="shared" si="24"/>
        <v>150</v>
      </c>
    </row>
    <row r="164" spans="1:11" ht="38.25">
      <c r="A164" s="7" t="s">
        <v>466</v>
      </c>
      <c r="B164" s="8" t="s">
        <v>532</v>
      </c>
      <c r="C164" s="9" t="s">
        <v>8</v>
      </c>
      <c r="D164" s="9" t="s">
        <v>138</v>
      </c>
      <c r="E164" s="9"/>
      <c r="F164" s="9"/>
      <c r="G164" s="355">
        <f t="shared" si="24"/>
        <v>850</v>
      </c>
      <c r="H164" s="355">
        <f t="shared" si="24"/>
        <v>422.7</v>
      </c>
      <c r="I164" s="355">
        <f t="shared" si="24"/>
        <v>150</v>
      </c>
      <c r="J164" s="355">
        <f t="shared" si="24"/>
        <v>127.3</v>
      </c>
      <c r="K164" s="356">
        <f t="shared" si="24"/>
        <v>150</v>
      </c>
    </row>
    <row r="165" spans="1:11" ht="25.5">
      <c r="A165" s="11" t="s">
        <v>278</v>
      </c>
      <c r="B165" s="8" t="s">
        <v>460</v>
      </c>
      <c r="C165" s="9" t="s">
        <v>8</v>
      </c>
      <c r="D165" s="9" t="s">
        <v>138</v>
      </c>
      <c r="E165" s="9" t="s">
        <v>116</v>
      </c>
      <c r="F165" s="9"/>
      <c r="G165" s="355">
        <f t="shared" si="24"/>
        <v>850</v>
      </c>
      <c r="H165" s="355">
        <f t="shared" si="24"/>
        <v>422.7</v>
      </c>
      <c r="I165" s="355">
        <f t="shared" si="24"/>
        <v>150</v>
      </c>
      <c r="J165" s="355">
        <f t="shared" si="24"/>
        <v>127.3</v>
      </c>
      <c r="K165" s="356">
        <f t="shared" si="24"/>
        <v>150</v>
      </c>
    </row>
    <row r="166" spans="1:14" ht="13.5" thickBot="1">
      <c r="A166" s="380" t="s">
        <v>467</v>
      </c>
      <c r="B166" s="375" t="s">
        <v>481</v>
      </c>
      <c r="C166" s="13" t="s">
        <v>8</v>
      </c>
      <c r="D166" s="13" t="s">
        <v>138</v>
      </c>
      <c r="E166" s="13" t="s">
        <v>116</v>
      </c>
      <c r="F166" s="13" t="s">
        <v>501</v>
      </c>
      <c r="G166" s="371">
        <v>850</v>
      </c>
      <c r="H166" s="381">
        <v>422.7</v>
      </c>
      <c r="I166" s="381">
        <v>150</v>
      </c>
      <c r="J166" s="381">
        <v>127.3</v>
      </c>
      <c r="K166" s="290">
        <v>150</v>
      </c>
      <c r="M166" s="350">
        <f>G166-H166-I166-J166</f>
        <v>150</v>
      </c>
      <c r="N166" s="350"/>
    </row>
    <row r="167" spans="1:14" ht="13.5" thickBot="1">
      <c r="A167" s="392" t="s">
        <v>533</v>
      </c>
      <c r="B167" s="393"/>
      <c r="C167" s="33" t="s">
        <v>94</v>
      </c>
      <c r="D167" s="33"/>
      <c r="E167" s="33"/>
      <c r="F167" s="33"/>
      <c r="G167" s="348">
        <f aca="true" t="shared" si="25" ref="G167:K169">G168</f>
        <v>165</v>
      </c>
      <c r="H167" s="348">
        <f t="shared" si="25"/>
        <v>0</v>
      </c>
      <c r="I167" s="348">
        <f t="shared" si="25"/>
        <v>70</v>
      </c>
      <c r="J167" s="348">
        <f t="shared" si="25"/>
        <v>35</v>
      </c>
      <c r="K167" s="349">
        <f t="shared" si="25"/>
        <v>60</v>
      </c>
      <c r="M167" s="350">
        <f>H167+I167+J167+K167</f>
        <v>165</v>
      </c>
      <c r="N167" s="350"/>
    </row>
    <row r="168" spans="1:11" ht="12.75">
      <c r="A168" s="394" t="s">
        <v>139</v>
      </c>
      <c r="B168" s="395"/>
      <c r="C168" s="10" t="s">
        <v>140</v>
      </c>
      <c r="D168" s="10"/>
      <c r="E168" s="10"/>
      <c r="F168" s="10"/>
      <c r="G168" s="351">
        <f t="shared" si="25"/>
        <v>165</v>
      </c>
      <c r="H168" s="351">
        <f t="shared" si="25"/>
        <v>0</v>
      </c>
      <c r="I168" s="351">
        <f t="shared" si="25"/>
        <v>70</v>
      </c>
      <c r="J168" s="351">
        <f t="shared" si="25"/>
        <v>35</v>
      </c>
      <c r="K168" s="352">
        <f t="shared" si="25"/>
        <v>60</v>
      </c>
    </row>
    <row r="169" spans="1:11" ht="51">
      <c r="A169" s="7" t="s">
        <v>61</v>
      </c>
      <c r="B169" s="8" t="s">
        <v>141</v>
      </c>
      <c r="C169" s="9" t="s">
        <v>140</v>
      </c>
      <c r="D169" s="9" t="s">
        <v>142</v>
      </c>
      <c r="E169" s="9"/>
      <c r="F169" s="9"/>
      <c r="G169" s="355">
        <f t="shared" si="25"/>
        <v>165</v>
      </c>
      <c r="H169" s="355">
        <f t="shared" si="25"/>
        <v>0</v>
      </c>
      <c r="I169" s="355">
        <f t="shared" si="25"/>
        <v>70</v>
      </c>
      <c r="J169" s="355">
        <f t="shared" si="25"/>
        <v>35</v>
      </c>
      <c r="K169" s="356">
        <f t="shared" si="25"/>
        <v>60</v>
      </c>
    </row>
    <row r="170" spans="1:11" ht="25.5">
      <c r="A170" s="11" t="s">
        <v>19</v>
      </c>
      <c r="B170" s="8" t="s">
        <v>460</v>
      </c>
      <c r="C170" s="9" t="s">
        <v>140</v>
      </c>
      <c r="D170" s="9" t="s">
        <v>142</v>
      </c>
      <c r="E170" s="9" t="s">
        <v>116</v>
      </c>
      <c r="F170" s="9"/>
      <c r="G170" s="355">
        <f>G171+G172</f>
        <v>165</v>
      </c>
      <c r="H170" s="355">
        <f>H171+H172</f>
        <v>0</v>
      </c>
      <c r="I170" s="355">
        <f>I171+I172</f>
        <v>70</v>
      </c>
      <c r="J170" s="355">
        <f>J171+J172</f>
        <v>35</v>
      </c>
      <c r="K170" s="356">
        <f>K171+K172</f>
        <v>60</v>
      </c>
    </row>
    <row r="171" spans="1:13" ht="25.5">
      <c r="A171" s="7" t="s">
        <v>20</v>
      </c>
      <c r="B171" s="8" t="s">
        <v>534</v>
      </c>
      <c r="C171" s="9" t="s">
        <v>140</v>
      </c>
      <c r="D171" s="9" t="s">
        <v>535</v>
      </c>
      <c r="E171" s="9" t="s">
        <v>116</v>
      </c>
      <c r="F171" s="9" t="s">
        <v>501</v>
      </c>
      <c r="G171" s="357">
        <v>70</v>
      </c>
      <c r="H171" s="358">
        <v>0</v>
      </c>
      <c r="I171" s="358">
        <v>40</v>
      </c>
      <c r="J171" s="358">
        <v>0</v>
      </c>
      <c r="K171" s="359">
        <v>30</v>
      </c>
      <c r="M171" s="350">
        <f>G171-H171-I171-J171</f>
        <v>30</v>
      </c>
    </row>
    <row r="172" spans="1:14" ht="39" thickBot="1">
      <c r="A172" s="369" t="s">
        <v>551</v>
      </c>
      <c r="B172" s="375" t="s">
        <v>536</v>
      </c>
      <c r="C172" s="13" t="s">
        <v>140</v>
      </c>
      <c r="D172" s="13" t="s">
        <v>142</v>
      </c>
      <c r="E172" s="13" t="s">
        <v>116</v>
      </c>
      <c r="F172" s="13" t="s">
        <v>501</v>
      </c>
      <c r="G172" s="371">
        <v>95</v>
      </c>
      <c r="H172" s="376">
        <v>0</v>
      </c>
      <c r="I172" s="376">
        <v>30</v>
      </c>
      <c r="J172" s="376">
        <v>35</v>
      </c>
      <c r="K172" s="377">
        <v>30</v>
      </c>
      <c r="M172" s="350">
        <f>G172-H172-I172-J172</f>
        <v>30</v>
      </c>
      <c r="N172" s="350"/>
    </row>
    <row r="173" spans="1:13" ht="13.5" thickBot="1">
      <c r="A173" s="392" t="s">
        <v>28</v>
      </c>
      <c r="B173" s="393"/>
      <c r="C173" s="33">
        <v>1000</v>
      </c>
      <c r="D173" s="33"/>
      <c r="E173" s="33"/>
      <c r="F173" s="33"/>
      <c r="G173" s="348">
        <f>G174+G181</f>
        <v>7415</v>
      </c>
      <c r="H173" s="348">
        <f>H174+H181</f>
        <v>1735</v>
      </c>
      <c r="I173" s="348">
        <f>I174+I181</f>
        <v>1700</v>
      </c>
      <c r="J173" s="348">
        <f>J174+J181</f>
        <v>1950</v>
      </c>
      <c r="K173" s="349">
        <f>K174+K181</f>
        <v>2030</v>
      </c>
      <c r="M173" s="350">
        <f>H173+I173+J173+K173</f>
        <v>7415</v>
      </c>
    </row>
    <row r="174" spans="1:11" ht="12.75">
      <c r="A174" s="435" t="s">
        <v>143</v>
      </c>
      <c r="B174" s="395"/>
      <c r="C174" s="10">
        <v>1004</v>
      </c>
      <c r="D174" s="10"/>
      <c r="E174" s="10"/>
      <c r="F174" s="10"/>
      <c r="G174" s="351">
        <f>G175+G178</f>
        <v>7365</v>
      </c>
      <c r="H174" s="351">
        <f>H175+H178</f>
        <v>1735</v>
      </c>
      <c r="I174" s="351">
        <f>I175+I178</f>
        <v>1650</v>
      </c>
      <c r="J174" s="351">
        <f>J175+J178</f>
        <v>1950</v>
      </c>
      <c r="K174" s="352">
        <f>K175+K178</f>
        <v>2030</v>
      </c>
    </row>
    <row r="175" spans="1:11" ht="25.5">
      <c r="A175" s="11" t="s">
        <v>61</v>
      </c>
      <c r="B175" s="66" t="s">
        <v>419</v>
      </c>
      <c r="C175" s="9">
        <v>1004</v>
      </c>
      <c r="D175" s="9" t="s">
        <v>420</v>
      </c>
      <c r="E175" s="9"/>
      <c r="F175" s="9"/>
      <c r="G175" s="355">
        <f>G176</f>
        <v>6671</v>
      </c>
      <c r="H175" s="355">
        <f aca="true" t="shared" si="26" ref="H175:K176">H176</f>
        <v>1500</v>
      </c>
      <c r="I175" s="355">
        <f t="shared" si="26"/>
        <v>1500</v>
      </c>
      <c r="J175" s="355">
        <f t="shared" si="26"/>
        <v>1800</v>
      </c>
      <c r="K175" s="356">
        <f t="shared" si="26"/>
        <v>1871</v>
      </c>
    </row>
    <row r="176" spans="1:11" ht="51">
      <c r="A176" s="11" t="s">
        <v>354</v>
      </c>
      <c r="B176" s="12" t="s">
        <v>499</v>
      </c>
      <c r="C176" s="9">
        <v>1004</v>
      </c>
      <c r="D176" s="9" t="s">
        <v>420</v>
      </c>
      <c r="E176" s="9" t="s">
        <v>227</v>
      </c>
      <c r="F176" s="9"/>
      <c r="G176" s="355">
        <f>G177</f>
        <v>6671</v>
      </c>
      <c r="H176" s="355">
        <f t="shared" si="26"/>
        <v>1500</v>
      </c>
      <c r="I176" s="355">
        <f t="shared" si="26"/>
        <v>1500</v>
      </c>
      <c r="J176" s="355">
        <f t="shared" si="26"/>
        <v>1800</v>
      </c>
      <c r="K176" s="356">
        <f t="shared" si="26"/>
        <v>1871</v>
      </c>
    </row>
    <row r="177" spans="1:13" ht="25.5">
      <c r="A177" s="11" t="s">
        <v>20</v>
      </c>
      <c r="B177" s="12" t="s">
        <v>537</v>
      </c>
      <c r="C177" s="9">
        <v>1004</v>
      </c>
      <c r="D177" s="9" t="s">
        <v>420</v>
      </c>
      <c r="E177" s="9" t="s">
        <v>227</v>
      </c>
      <c r="F177" s="9">
        <v>262</v>
      </c>
      <c r="G177" s="357">
        <v>6671</v>
      </c>
      <c r="H177" s="358">
        <v>1500</v>
      </c>
      <c r="I177" s="358">
        <v>1500</v>
      </c>
      <c r="J177" s="358">
        <v>1800</v>
      </c>
      <c r="K177" s="359">
        <v>1871</v>
      </c>
      <c r="M177" s="350">
        <f>G177-H177-I177-J177</f>
        <v>1871</v>
      </c>
    </row>
    <row r="178" spans="1:11" ht="12.75">
      <c r="A178" s="11" t="s">
        <v>64</v>
      </c>
      <c r="B178" s="12" t="s">
        <v>421</v>
      </c>
      <c r="C178" s="9">
        <v>1004</v>
      </c>
      <c r="D178" s="9" t="s">
        <v>422</v>
      </c>
      <c r="E178" s="9"/>
      <c r="F178" s="9"/>
      <c r="G178" s="365">
        <f>G179</f>
        <v>694</v>
      </c>
      <c r="H178" s="365">
        <f aca="true" t="shared" si="27" ref="H178:K179">H179</f>
        <v>235</v>
      </c>
      <c r="I178" s="365">
        <f t="shared" si="27"/>
        <v>150</v>
      </c>
      <c r="J178" s="365">
        <f t="shared" si="27"/>
        <v>150</v>
      </c>
      <c r="K178" s="366">
        <f t="shared" si="27"/>
        <v>159</v>
      </c>
    </row>
    <row r="179" spans="1:11" ht="51">
      <c r="A179" s="11" t="s">
        <v>278</v>
      </c>
      <c r="B179" s="12" t="s">
        <v>499</v>
      </c>
      <c r="C179" s="9">
        <v>1004</v>
      </c>
      <c r="D179" s="9" t="s">
        <v>422</v>
      </c>
      <c r="E179" s="9" t="s">
        <v>227</v>
      </c>
      <c r="F179" s="9"/>
      <c r="G179" s="365">
        <f>G180</f>
        <v>694</v>
      </c>
      <c r="H179" s="365">
        <f t="shared" si="27"/>
        <v>235</v>
      </c>
      <c r="I179" s="365">
        <f t="shared" si="27"/>
        <v>150</v>
      </c>
      <c r="J179" s="365">
        <f t="shared" si="27"/>
        <v>150</v>
      </c>
      <c r="K179" s="366">
        <f t="shared" si="27"/>
        <v>159</v>
      </c>
    </row>
    <row r="180" spans="1:13" ht="12.75">
      <c r="A180" s="11" t="s">
        <v>467</v>
      </c>
      <c r="B180" s="12" t="s">
        <v>481</v>
      </c>
      <c r="C180" s="9">
        <v>1004</v>
      </c>
      <c r="D180" s="9" t="s">
        <v>422</v>
      </c>
      <c r="E180" s="9" t="s">
        <v>227</v>
      </c>
      <c r="F180" s="9" t="s">
        <v>501</v>
      </c>
      <c r="G180" s="357">
        <v>694</v>
      </c>
      <c r="H180" s="358">
        <v>235</v>
      </c>
      <c r="I180" s="358">
        <v>150</v>
      </c>
      <c r="J180" s="358">
        <v>150</v>
      </c>
      <c r="K180" s="359">
        <v>159</v>
      </c>
      <c r="M180" s="350">
        <f>G180-H180-I180-J180</f>
        <v>159</v>
      </c>
    </row>
    <row r="181" spans="1:13" ht="25.5">
      <c r="A181" s="11" t="s">
        <v>305</v>
      </c>
      <c r="B181" s="12" t="s">
        <v>365</v>
      </c>
      <c r="C181" s="9" t="s">
        <v>366</v>
      </c>
      <c r="D181" s="9"/>
      <c r="E181" s="9"/>
      <c r="F181" s="9"/>
      <c r="G181" s="365">
        <f>G182</f>
        <v>50</v>
      </c>
      <c r="H181" s="365">
        <f>H182</f>
        <v>0</v>
      </c>
      <c r="I181" s="365">
        <f>I182</f>
        <v>50</v>
      </c>
      <c r="J181" s="365">
        <f>J182</f>
        <v>0</v>
      </c>
      <c r="K181" s="366">
        <f>K182</f>
        <v>0</v>
      </c>
      <c r="M181" s="350"/>
    </row>
    <row r="182" spans="1:13" ht="25.5">
      <c r="A182" s="11" t="s">
        <v>306</v>
      </c>
      <c r="B182" s="12" t="s">
        <v>442</v>
      </c>
      <c r="C182" s="9" t="s">
        <v>366</v>
      </c>
      <c r="D182" s="9" t="s">
        <v>443</v>
      </c>
      <c r="E182" s="9"/>
      <c r="F182" s="9"/>
      <c r="G182" s="365">
        <f aca="true" t="shared" si="28" ref="G182:K183">G183</f>
        <v>50</v>
      </c>
      <c r="H182" s="365">
        <f t="shared" si="28"/>
        <v>0</v>
      </c>
      <c r="I182" s="365">
        <f t="shared" si="28"/>
        <v>50</v>
      </c>
      <c r="J182" s="365">
        <f t="shared" si="28"/>
        <v>0</v>
      </c>
      <c r="K182" s="366">
        <f t="shared" si="28"/>
        <v>0</v>
      </c>
      <c r="M182" s="350"/>
    </row>
    <row r="183" spans="1:13" ht="25.5">
      <c r="A183" s="11" t="s">
        <v>539</v>
      </c>
      <c r="B183" s="66" t="s">
        <v>115</v>
      </c>
      <c r="C183" s="9" t="s">
        <v>366</v>
      </c>
      <c r="D183" s="9" t="s">
        <v>443</v>
      </c>
      <c r="E183" s="9" t="s">
        <v>116</v>
      </c>
      <c r="F183" s="9"/>
      <c r="G183" s="365">
        <f t="shared" si="28"/>
        <v>50</v>
      </c>
      <c r="H183" s="365">
        <f t="shared" si="28"/>
        <v>0</v>
      </c>
      <c r="I183" s="365">
        <f t="shared" si="28"/>
        <v>50</v>
      </c>
      <c r="J183" s="365">
        <f t="shared" si="28"/>
        <v>0</v>
      </c>
      <c r="K183" s="366">
        <f t="shared" si="28"/>
        <v>0</v>
      </c>
      <c r="M183" s="350"/>
    </row>
    <row r="184" spans="1:13" ht="13.5" thickBot="1">
      <c r="A184" s="11" t="s">
        <v>78</v>
      </c>
      <c r="B184" s="367" t="s">
        <v>481</v>
      </c>
      <c r="C184" s="9" t="s">
        <v>366</v>
      </c>
      <c r="D184" s="9" t="s">
        <v>443</v>
      </c>
      <c r="E184" s="9" t="s">
        <v>116</v>
      </c>
      <c r="F184" s="9" t="s">
        <v>501</v>
      </c>
      <c r="G184" s="357">
        <v>50</v>
      </c>
      <c r="H184" s="358">
        <v>0</v>
      </c>
      <c r="I184" s="358">
        <v>50</v>
      </c>
      <c r="J184" s="358">
        <v>0</v>
      </c>
      <c r="K184" s="359">
        <v>0</v>
      </c>
      <c r="M184" s="350">
        <f>G184-H184-I184-J184</f>
        <v>0</v>
      </c>
    </row>
    <row r="185" spans="1:14" ht="17.25" customHeight="1" thickBot="1">
      <c r="A185" s="412" t="s">
        <v>29</v>
      </c>
      <c r="B185" s="393"/>
      <c r="C185" s="436">
        <f>G6+G96+G102+G150+G158+G167+G173</f>
        <v>80815.6</v>
      </c>
      <c r="D185" s="393"/>
      <c r="E185" s="393"/>
      <c r="F185" s="393"/>
      <c r="G185" s="393"/>
      <c r="H185" s="382">
        <f>H6+H96+H102+H150+H158+H167+H173</f>
        <v>11009</v>
      </c>
      <c r="I185" s="382">
        <f>I6+I96+I102+I150+I158+I167+I173</f>
        <v>23889.8</v>
      </c>
      <c r="J185" s="382">
        <f>J6+J96+J102+J150+J158+J167+J173</f>
        <v>21337.9</v>
      </c>
      <c r="K185" s="383">
        <f>K6+K96+K102+K150+K158+K167+K173</f>
        <v>24578.9</v>
      </c>
      <c r="M185" s="350"/>
      <c r="N185" s="350">
        <f>H185+I185+J185+K185</f>
        <v>80815.6</v>
      </c>
    </row>
    <row r="186" spans="13:14" ht="12.75">
      <c r="M186" s="350"/>
      <c r="N186" s="350"/>
    </row>
    <row r="187" ht="12.75">
      <c r="I187" s="350"/>
    </row>
    <row r="188" spans="8:9" ht="12.75">
      <c r="H188" s="350"/>
      <c r="I188" s="350"/>
    </row>
    <row r="189" spans="7:13" ht="12.75">
      <c r="G189" s="350"/>
      <c r="H189" s="350"/>
      <c r="I189" s="350"/>
      <c r="M189" s="350"/>
    </row>
    <row r="190" spans="7:8" ht="12.75">
      <c r="G190" s="350"/>
      <c r="H190" s="350"/>
    </row>
    <row r="192" ht="12.75">
      <c r="H192" s="350"/>
    </row>
    <row r="198" ht="12.75">
      <c r="I198" s="350"/>
    </row>
  </sheetData>
  <mergeCells count="30">
    <mergeCell ref="A174:B174"/>
    <mergeCell ref="A185:B185"/>
    <mergeCell ref="C185:G185"/>
    <mergeCell ref="A163:B163"/>
    <mergeCell ref="A167:B167"/>
    <mergeCell ref="A168:B168"/>
    <mergeCell ref="A173:B173"/>
    <mergeCell ref="A1:H1"/>
    <mergeCell ref="I1:K1"/>
    <mergeCell ref="A2:H2"/>
    <mergeCell ref="I2:K2"/>
    <mergeCell ref="A3:H3"/>
    <mergeCell ref="I3:K3"/>
    <mergeCell ref="I4:K4"/>
    <mergeCell ref="A6:B6"/>
    <mergeCell ref="A7:B7"/>
    <mergeCell ref="A14:B14"/>
    <mergeCell ref="A42:B42"/>
    <mergeCell ref="A81:B81"/>
    <mergeCell ref="A89:B89"/>
    <mergeCell ref="A85:B85"/>
    <mergeCell ref="A96:B96"/>
    <mergeCell ref="A97:B97"/>
    <mergeCell ref="A158:B158"/>
    <mergeCell ref="A159:B159"/>
    <mergeCell ref="A102:B102"/>
    <mergeCell ref="A103:B103"/>
    <mergeCell ref="A108:B108"/>
    <mergeCell ref="A151:B151"/>
    <mergeCell ref="A150:B150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ASUS</cp:lastModifiedBy>
  <cp:lastPrinted>2009-08-27T12:13:56Z</cp:lastPrinted>
  <dcterms:created xsi:type="dcterms:W3CDTF">2002-04-24T07:24:07Z</dcterms:created>
  <dcterms:modified xsi:type="dcterms:W3CDTF">2009-12-22T09:16:38Z</dcterms:modified>
  <cp:category/>
  <cp:version/>
  <cp:contentType/>
  <cp:contentStatus/>
</cp:coreProperties>
</file>